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vovskayUG_6211\Desktop\"/>
    </mc:Choice>
  </mc:AlternateContent>
  <bookViews>
    <workbookView xWindow="0" yWindow="0" windowWidth="21570" windowHeight="8145" activeTab="2"/>
  </bookViews>
  <sheets>
    <sheet name="прилож.1" sheetId="26" r:id="rId1"/>
    <sheet name="прилож.2" sheetId="44" r:id="rId2"/>
    <sheet name="прилож.3" sheetId="45" r:id="rId3"/>
    <sheet name="прилож.4" sheetId="50" r:id="rId4"/>
    <sheet name="прилож.5" sheetId="37" r:id="rId5"/>
    <sheet name="прилож.6" sheetId="46" r:id="rId6"/>
    <sheet name="прилож.7" sheetId="47" r:id="rId7"/>
    <sheet name="прилож.8" sheetId="48" r:id="rId8"/>
    <sheet name="прилож.9" sheetId="49" r:id="rId9"/>
  </sheets>
  <definedNames>
    <definedName name="_xlnm._FilterDatabase" localSheetId="1" hidden="1">прилож.2!$A$12:$J$177</definedName>
  </definedNames>
  <calcPr calcId="152511"/>
</workbook>
</file>

<file path=xl/calcChain.xml><?xml version="1.0" encoding="utf-8"?>
<calcChain xmlns="http://schemas.openxmlformats.org/spreadsheetml/2006/main">
  <c r="H174" i="50" l="1"/>
  <c r="G174" i="50"/>
  <c r="H179" i="50"/>
  <c r="G179" i="50"/>
  <c r="H180" i="50"/>
  <c r="G180" i="50"/>
  <c r="H181" i="50"/>
  <c r="G181" i="50"/>
  <c r="F174" i="50"/>
  <c r="F173" i="50"/>
  <c r="F179" i="50"/>
  <c r="F180" i="50"/>
  <c r="F181" i="50"/>
  <c r="F94" i="44"/>
  <c r="E94" i="44"/>
  <c r="F103" i="44"/>
  <c r="E103" i="44"/>
  <c r="F104" i="44"/>
  <c r="E104" i="44"/>
  <c r="F105" i="44"/>
  <c r="E105" i="44"/>
  <c r="D94" i="44"/>
  <c r="D103" i="44"/>
  <c r="D104" i="44"/>
  <c r="D105" i="44"/>
  <c r="H183" i="50"/>
  <c r="G183" i="50"/>
  <c r="F183" i="50"/>
  <c r="D16" i="45" l="1"/>
  <c r="E19" i="44" l="1"/>
  <c r="F19" i="44"/>
  <c r="E31" i="45"/>
  <c r="D31" i="45"/>
  <c r="C31" i="45"/>
  <c r="E18" i="45"/>
  <c r="D18" i="45"/>
  <c r="C18" i="45"/>
  <c r="H217" i="50"/>
  <c r="H216" i="50" s="1"/>
  <c r="H215" i="50" s="1"/>
  <c r="G217" i="50"/>
  <c r="G216" i="50" s="1"/>
  <c r="G215" i="50" s="1"/>
  <c r="H159" i="50"/>
  <c r="H158" i="50" s="1"/>
  <c r="H157" i="50" s="1"/>
  <c r="H156" i="50" s="1"/>
  <c r="G159" i="50"/>
  <c r="G158" i="50" s="1"/>
  <c r="G157" i="50" s="1"/>
  <c r="G156" i="50" s="1"/>
  <c r="F159" i="50"/>
  <c r="F158" i="50" s="1"/>
  <c r="F157" i="50" s="1"/>
  <c r="F156" i="50" s="1"/>
  <c r="H117" i="50"/>
  <c r="H116" i="50" s="1"/>
  <c r="H115" i="50" s="1"/>
  <c r="H114" i="50" s="1"/>
  <c r="G117" i="50"/>
  <c r="G116" i="50" s="1"/>
  <c r="G115" i="50" s="1"/>
  <c r="G114" i="50" s="1"/>
  <c r="H209" i="50" l="1"/>
  <c r="H208" i="50" s="1"/>
  <c r="H207" i="50" s="1"/>
  <c r="G209" i="50"/>
  <c r="G208" i="50" s="1"/>
  <c r="G207" i="50" s="1"/>
  <c r="F209" i="50"/>
  <c r="F208" i="50" s="1"/>
  <c r="F207" i="50" s="1"/>
  <c r="F144" i="50"/>
  <c r="F175" i="44"/>
  <c r="F174" i="44" s="1"/>
  <c r="F173" i="44" s="1"/>
  <c r="E175" i="44"/>
  <c r="E174" i="44" s="1"/>
  <c r="E173" i="44" s="1"/>
  <c r="F176" i="44"/>
  <c r="E176" i="44"/>
  <c r="D31" i="44"/>
  <c r="F171" i="44"/>
  <c r="F170" i="44" s="1"/>
  <c r="F169" i="44" s="1"/>
  <c r="E171" i="44"/>
  <c r="E170" i="44" s="1"/>
  <c r="E169" i="44" s="1"/>
  <c r="D171" i="44"/>
  <c r="D170" i="44" s="1"/>
  <c r="D169" i="44" s="1"/>
  <c r="H177" i="50" l="1"/>
  <c r="H176" i="50" s="1"/>
  <c r="H175" i="50" s="1"/>
  <c r="G177" i="50"/>
  <c r="G176" i="50" s="1"/>
  <c r="G175" i="50" s="1"/>
  <c r="F177" i="50"/>
  <c r="F176" i="50" s="1"/>
  <c r="F175" i="50" s="1"/>
  <c r="H171" i="50"/>
  <c r="H170" i="50" s="1"/>
  <c r="H169" i="50" s="1"/>
  <c r="H168" i="50" s="1"/>
  <c r="G171" i="50"/>
  <c r="G170" i="50" s="1"/>
  <c r="G169" i="50" s="1"/>
  <c r="G168" i="50" s="1"/>
  <c r="F171" i="50"/>
  <c r="F170" i="50" s="1"/>
  <c r="F169" i="50" s="1"/>
  <c r="F168" i="50" s="1"/>
  <c r="F101" i="44"/>
  <c r="F100" i="44" s="1"/>
  <c r="F99" i="44" s="1"/>
  <c r="E101" i="44"/>
  <c r="E100" i="44" s="1"/>
  <c r="E99" i="44" s="1"/>
  <c r="D101" i="44"/>
  <c r="D100" i="44" s="1"/>
  <c r="D99" i="44" s="1"/>
  <c r="F141" i="44"/>
  <c r="F140" i="44" s="1"/>
  <c r="F139" i="44" s="1"/>
  <c r="E141" i="44"/>
  <c r="E140" i="44" s="1"/>
  <c r="E139" i="44" s="1"/>
  <c r="D141" i="44"/>
  <c r="D140" i="44" s="1"/>
  <c r="D139" i="44" s="1"/>
  <c r="E36" i="26" l="1"/>
  <c r="E16" i="26"/>
  <c r="E56" i="26" l="1"/>
  <c r="D56" i="26"/>
  <c r="D16" i="26"/>
  <c r="D47" i="26" l="1"/>
  <c r="D40" i="26" s="1"/>
  <c r="C47" i="26"/>
  <c r="C40" i="26" s="1"/>
  <c r="C56" i="26" l="1"/>
  <c r="C46" i="26"/>
  <c r="C33" i="26"/>
  <c r="C16" i="26"/>
  <c r="H257" i="50" l="1"/>
  <c r="H256" i="50" s="1"/>
  <c r="H255" i="50" s="1"/>
  <c r="H254" i="50" s="1"/>
  <c r="H253" i="50" s="1"/>
  <c r="H252" i="50" s="1"/>
  <c r="H251" i="50" s="1"/>
  <c r="G257" i="50"/>
  <c r="G256" i="50" s="1"/>
  <c r="G255" i="50" s="1"/>
  <c r="G254" i="50" s="1"/>
  <c r="G253" i="50" s="1"/>
  <c r="G252" i="50" s="1"/>
  <c r="G251" i="50" s="1"/>
  <c r="F257" i="50"/>
  <c r="F256" i="50" s="1"/>
  <c r="F255" i="50" s="1"/>
  <c r="F254" i="50" s="1"/>
  <c r="F253" i="50" s="1"/>
  <c r="F252" i="50" s="1"/>
  <c r="F251" i="50" s="1"/>
  <c r="H249" i="50"/>
  <c r="H248" i="50" s="1"/>
  <c r="H247" i="50" s="1"/>
  <c r="H246" i="50" s="1"/>
  <c r="H245" i="50" s="1"/>
  <c r="H244" i="50" s="1"/>
  <c r="G249" i="50"/>
  <c r="G248" i="50" s="1"/>
  <c r="G247" i="50" s="1"/>
  <c r="G246" i="50" s="1"/>
  <c r="G245" i="50" s="1"/>
  <c r="G244" i="50" s="1"/>
  <c r="F249" i="50"/>
  <c r="F248" i="50" s="1"/>
  <c r="F247" i="50" s="1"/>
  <c r="F246" i="50" s="1"/>
  <c r="F245" i="50" s="1"/>
  <c r="F244" i="50" s="1"/>
  <c r="H242" i="50"/>
  <c r="H241" i="50" s="1"/>
  <c r="H240" i="50" s="1"/>
  <c r="H239" i="50" s="1"/>
  <c r="G242" i="50"/>
  <c r="G241" i="50" s="1"/>
  <c r="G240" i="50" s="1"/>
  <c r="G239" i="50" s="1"/>
  <c r="F242" i="50"/>
  <c r="F241" i="50" s="1"/>
  <c r="F240" i="50" s="1"/>
  <c r="F239" i="50" s="1"/>
  <c r="H234" i="50"/>
  <c r="H233" i="50" s="1"/>
  <c r="H232" i="50" s="1"/>
  <c r="G234" i="50"/>
  <c r="G233" i="50" s="1"/>
  <c r="G232" i="50" s="1"/>
  <c r="F234" i="50"/>
  <c r="F233" i="50" s="1"/>
  <c r="F232" i="50" s="1"/>
  <c r="H230" i="50"/>
  <c r="H229" i="50" s="1"/>
  <c r="H228" i="50" s="1"/>
  <c r="G230" i="50"/>
  <c r="G229" i="50" s="1"/>
  <c r="G228" i="50" s="1"/>
  <c r="F230" i="50"/>
  <c r="F229" i="50" s="1"/>
  <c r="F228" i="50" s="1"/>
  <c r="H223" i="50"/>
  <c r="H222" i="50" s="1"/>
  <c r="H221" i="50" s="1"/>
  <c r="H220" i="50" s="1"/>
  <c r="H219" i="50" s="1"/>
  <c r="G223" i="50"/>
  <c r="G222" i="50" s="1"/>
  <c r="G221" i="50" s="1"/>
  <c r="G220" i="50" s="1"/>
  <c r="G219" i="50" s="1"/>
  <c r="F223" i="50"/>
  <c r="F222" i="50" s="1"/>
  <c r="F221" i="50" s="1"/>
  <c r="F220" i="50" s="1"/>
  <c r="F219" i="50" s="1"/>
  <c r="F217" i="50"/>
  <c r="F216" i="50" s="1"/>
  <c r="F215" i="50" s="1"/>
  <c r="H213" i="50"/>
  <c r="H212" i="50" s="1"/>
  <c r="H211" i="50" s="1"/>
  <c r="H206" i="50" s="1"/>
  <c r="G213" i="50"/>
  <c r="G212" i="50" s="1"/>
  <c r="G211" i="50" s="1"/>
  <c r="G206" i="50" s="1"/>
  <c r="F213" i="50"/>
  <c r="F212" i="50" s="1"/>
  <c r="F211" i="50" s="1"/>
  <c r="H204" i="50"/>
  <c r="H203" i="50" s="1"/>
  <c r="H202" i="50" s="1"/>
  <c r="H201" i="50" s="1"/>
  <c r="G204" i="50"/>
  <c r="G203" i="50" s="1"/>
  <c r="G202" i="50" s="1"/>
  <c r="G201" i="50" s="1"/>
  <c r="F204" i="50"/>
  <c r="F203" i="50" s="1"/>
  <c r="F202" i="50" s="1"/>
  <c r="F201" i="50" s="1"/>
  <c r="H199" i="50"/>
  <c r="H198" i="50" s="1"/>
  <c r="H197" i="50" s="1"/>
  <c r="G199" i="50"/>
  <c r="G198" i="50" s="1"/>
  <c r="G197" i="50" s="1"/>
  <c r="F199" i="50"/>
  <c r="F198" i="50" s="1"/>
  <c r="F197" i="50" s="1"/>
  <c r="H195" i="50"/>
  <c r="H194" i="50" s="1"/>
  <c r="G195" i="50"/>
  <c r="G194" i="50" s="1"/>
  <c r="F195" i="50"/>
  <c r="F194" i="50" s="1"/>
  <c r="H192" i="50"/>
  <c r="H191" i="50" s="1"/>
  <c r="G192" i="50"/>
  <c r="G191" i="50" s="1"/>
  <c r="F192" i="50"/>
  <c r="F191" i="50" s="1"/>
  <c r="H187" i="50"/>
  <c r="H186" i="50" s="1"/>
  <c r="H185" i="50" s="1"/>
  <c r="H184" i="50" s="1"/>
  <c r="G187" i="50"/>
  <c r="G186" i="50" s="1"/>
  <c r="G185" i="50" s="1"/>
  <c r="G184" i="50" s="1"/>
  <c r="F187" i="50"/>
  <c r="F186" i="50" s="1"/>
  <c r="F185" i="50" s="1"/>
  <c r="F184" i="50" s="1"/>
  <c r="H173" i="50"/>
  <c r="G173" i="50"/>
  <c r="H165" i="50"/>
  <c r="G165" i="50"/>
  <c r="F165" i="50"/>
  <c r="H164" i="50"/>
  <c r="H163" i="50" s="1"/>
  <c r="H162" i="50" s="1"/>
  <c r="H161" i="50" s="1"/>
  <c r="G164" i="50"/>
  <c r="G163" i="50" s="1"/>
  <c r="G162" i="50" s="1"/>
  <c r="G161" i="50" s="1"/>
  <c r="F164" i="50"/>
  <c r="F163" i="50" s="1"/>
  <c r="F162" i="50" s="1"/>
  <c r="F161" i="50" s="1"/>
  <c r="H154" i="50"/>
  <c r="H153" i="50" s="1"/>
  <c r="H152" i="50" s="1"/>
  <c r="G154" i="50"/>
  <c r="G153" i="50" s="1"/>
  <c r="G152" i="50" s="1"/>
  <c r="F154" i="50"/>
  <c r="F153" i="50" s="1"/>
  <c r="F152" i="50" s="1"/>
  <c r="H150" i="50"/>
  <c r="H149" i="50" s="1"/>
  <c r="H148" i="50" s="1"/>
  <c r="G150" i="50"/>
  <c r="G149" i="50" s="1"/>
  <c r="G148" i="50" s="1"/>
  <c r="F150" i="50"/>
  <c r="F149" i="50" s="1"/>
  <c r="F148" i="50" s="1"/>
  <c r="H146" i="50"/>
  <c r="H145" i="50" s="1"/>
  <c r="G146" i="50"/>
  <c r="G145" i="50" s="1"/>
  <c r="F146" i="50"/>
  <c r="F145" i="50" s="1"/>
  <c r="H144" i="50"/>
  <c r="G144" i="50"/>
  <c r="H139" i="50"/>
  <c r="H138" i="50" s="1"/>
  <c r="H137" i="50" s="1"/>
  <c r="G139" i="50"/>
  <c r="G138" i="50" s="1"/>
  <c r="G137" i="50" s="1"/>
  <c r="F139" i="50"/>
  <c r="F138" i="50" s="1"/>
  <c r="F137" i="50" s="1"/>
  <c r="F136" i="50" s="1"/>
  <c r="F135" i="50" s="1"/>
  <c r="H136" i="50"/>
  <c r="H135" i="50" s="1"/>
  <c r="G136" i="50"/>
  <c r="G135" i="50" s="1"/>
  <c r="H133" i="50"/>
  <c r="H132" i="50" s="1"/>
  <c r="H131" i="50" s="1"/>
  <c r="H130" i="50" s="1"/>
  <c r="H129" i="50" s="1"/>
  <c r="G133" i="50"/>
  <c r="G132" i="50" s="1"/>
  <c r="G131" i="50" s="1"/>
  <c r="G130" i="50" s="1"/>
  <c r="G129" i="50" s="1"/>
  <c r="F133" i="50"/>
  <c r="F132" i="50" s="1"/>
  <c r="F131" i="50" s="1"/>
  <c r="F130" i="50" s="1"/>
  <c r="F129" i="50" s="1"/>
  <c r="H126" i="50"/>
  <c r="G126" i="50"/>
  <c r="F126" i="50"/>
  <c r="H124" i="50"/>
  <c r="G124" i="50"/>
  <c r="F124" i="50"/>
  <c r="F117" i="50"/>
  <c r="F116" i="50" s="1"/>
  <c r="F115" i="50" s="1"/>
  <c r="F114" i="50" s="1"/>
  <c r="H112" i="50"/>
  <c r="H111" i="50" s="1"/>
  <c r="H110" i="50" s="1"/>
  <c r="H109" i="50" s="1"/>
  <c r="G112" i="50"/>
  <c r="G111" i="50" s="1"/>
  <c r="G110" i="50" s="1"/>
  <c r="G109" i="50" s="1"/>
  <c r="F112" i="50"/>
  <c r="F111" i="50" s="1"/>
  <c r="F110" i="50" s="1"/>
  <c r="F109" i="50" s="1"/>
  <c r="H107" i="50"/>
  <c r="H106" i="50" s="1"/>
  <c r="H105" i="50" s="1"/>
  <c r="H104" i="50" s="1"/>
  <c r="G107" i="50"/>
  <c r="G106" i="50" s="1"/>
  <c r="G105" i="50" s="1"/>
  <c r="G104" i="50" s="1"/>
  <c r="F107" i="50"/>
  <c r="F106" i="50" s="1"/>
  <c r="F105" i="50" s="1"/>
  <c r="F104" i="50" s="1"/>
  <c r="H102" i="50"/>
  <c r="H101" i="50" s="1"/>
  <c r="H100" i="50" s="1"/>
  <c r="G102" i="50"/>
  <c r="G101" i="50" s="1"/>
  <c r="G100" i="50" s="1"/>
  <c r="F102" i="50"/>
  <c r="F101" i="50" s="1"/>
  <c r="F100" i="50" s="1"/>
  <c r="H98" i="50"/>
  <c r="H97" i="50" s="1"/>
  <c r="H96" i="50" s="1"/>
  <c r="G98" i="50"/>
  <c r="G97" i="50" s="1"/>
  <c r="G96" i="50" s="1"/>
  <c r="F98" i="50"/>
  <c r="F97" i="50" s="1"/>
  <c r="F96" i="50" s="1"/>
  <c r="H94" i="50"/>
  <c r="H93" i="50" s="1"/>
  <c r="H92" i="50" s="1"/>
  <c r="G94" i="50"/>
  <c r="G93" i="50" s="1"/>
  <c r="G92" i="50" s="1"/>
  <c r="F94" i="50"/>
  <c r="F93" i="50" s="1"/>
  <c r="F92" i="50" s="1"/>
  <c r="H90" i="50"/>
  <c r="H89" i="50" s="1"/>
  <c r="H88" i="50" s="1"/>
  <c r="G90" i="50"/>
  <c r="G89" i="50" s="1"/>
  <c r="G88" i="50" s="1"/>
  <c r="F90" i="50"/>
  <c r="F89" i="50" s="1"/>
  <c r="F88" i="50" s="1"/>
  <c r="H85" i="50"/>
  <c r="G85" i="50"/>
  <c r="F85" i="50"/>
  <c r="H83" i="50"/>
  <c r="G83" i="50"/>
  <c r="F83" i="50"/>
  <c r="H78" i="50"/>
  <c r="G78" i="50"/>
  <c r="F78" i="50"/>
  <c r="H76" i="50"/>
  <c r="G76" i="50"/>
  <c r="F76" i="50"/>
  <c r="H72" i="50"/>
  <c r="H71" i="50" s="1"/>
  <c r="H70" i="50" s="1"/>
  <c r="G72" i="50"/>
  <c r="G71" i="50" s="1"/>
  <c r="G70" i="50" s="1"/>
  <c r="F72" i="50"/>
  <c r="F71" i="50" s="1"/>
  <c r="F70" i="50" s="1"/>
  <c r="H68" i="50"/>
  <c r="H67" i="50" s="1"/>
  <c r="G68" i="50"/>
  <c r="G67" i="50" s="1"/>
  <c r="F68" i="50"/>
  <c r="F66" i="50" s="1"/>
  <c r="H64" i="50"/>
  <c r="G64" i="50"/>
  <c r="F64" i="50"/>
  <c r="H62" i="50"/>
  <c r="G62" i="50"/>
  <c r="F62" i="50"/>
  <c r="H55" i="50"/>
  <c r="G55" i="50"/>
  <c r="F55" i="50"/>
  <c r="H54" i="50"/>
  <c r="G54" i="50"/>
  <c r="F54" i="50"/>
  <c r="H53" i="50"/>
  <c r="G53" i="50"/>
  <c r="F53" i="50"/>
  <c r="H52" i="50"/>
  <c r="H51" i="50" s="1"/>
  <c r="G52" i="50"/>
  <c r="G51" i="50" s="1"/>
  <c r="F52" i="50"/>
  <c r="F51" i="50" s="1"/>
  <c r="H49" i="50"/>
  <c r="H48" i="50" s="1"/>
  <c r="G49" i="50"/>
  <c r="G48" i="50" s="1"/>
  <c r="F49" i="50"/>
  <c r="F48" i="50" s="1"/>
  <c r="H47" i="50"/>
  <c r="G47" i="50"/>
  <c r="F47" i="50"/>
  <c r="H46" i="50"/>
  <c r="G46" i="50"/>
  <c r="F46" i="50"/>
  <c r="H44" i="50"/>
  <c r="G44" i="50"/>
  <c r="F44" i="50"/>
  <c r="H42" i="50"/>
  <c r="G42" i="50"/>
  <c r="F42" i="50"/>
  <c r="H39" i="50"/>
  <c r="H38" i="50" s="1"/>
  <c r="G39" i="50"/>
  <c r="G38" i="50" s="1"/>
  <c r="F39" i="50"/>
  <c r="F38" i="50" s="1"/>
  <c r="H35" i="50"/>
  <c r="G35" i="50"/>
  <c r="F35" i="50"/>
  <c r="H34" i="50"/>
  <c r="H33" i="50" s="1"/>
  <c r="G34" i="50"/>
  <c r="G33" i="50" s="1"/>
  <c r="F34" i="50"/>
  <c r="F33" i="50" s="1"/>
  <c r="H28" i="50"/>
  <c r="H27" i="50" s="1"/>
  <c r="G28" i="50"/>
  <c r="G27" i="50" s="1"/>
  <c r="F28" i="50"/>
  <c r="F27" i="50" s="1"/>
  <c r="H25" i="50"/>
  <c r="G25" i="50"/>
  <c r="F25" i="50"/>
  <c r="F203" i="44"/>
  <c r="E203" i="44"/>
  <c r="D203" i="44"/>
  <c r="F202" i="44"/>
  <c r="F201" i="44" s="1"/>
  <c r="E202" i="44"/>
  <c r="E201" i="44" s="1"/>
  <c r="D202" i="44"/>
  <c r="D201" i="44" s="1"/>
  <c r="F199" i="44"/>
  <c r="F198" i="44" s="1"/>
  <c r="F197" i="44" s="1"/>
  <c r="E199" i="44"/>
  <c r="E198" i="44" s="1"/>
  <c r="E197" i="44" s="1"/>
  <c r="D199" i="44"/>
  <c r="D198" i="44" s="1"/>
  <c r="D197" i="44" s="1"/>
  <c r="F195" i="44"/>
  <c r="F194" i="44" s="1"/>
  <c r="F193" i="44" s="1"/>
  <c r="E195" i="44"/>
  <c r="E194" i="44" s="1"/>
  <c r="E193" i="44" s="1"/>
  <c r="D195" i="44"/>
  <c r="D194" i="44" s="1"/>
  <c r="D193" i="44" s="1"/>
  <c r="F191" i="44"/>
  <c r="F190" i="44" s="1"/>
  <c r="E191" i="44"/>
  <c r="E190" i="44" s="1"/>
  <c r="D191" i="44"/>
  <c r="D190" i="44" s="1"/>
  <c r="F188" i="44"/>
  <c r="F187" i="44" s="1"/>
  <c r="E188" i="44"/>
  <c r="E187" i="44" s="1"/>
  <c r="D188" i="44"/>
  <c r="D187" i="44" s="1"/>
  <c r="F183" i="44"/>
  <c r="E183" i="44"/>
  <c r="D183" i="44"/>
  <c r="F181" i="44"/>
  <c r="E181" i="44"/>
  <c r="D181" i="44"/>
  <c r="D176" i="44"/>
  <c r="D175" i="44"/>
  <c r="D174" i="44" s="1"/>
  <c r="D173" i="44" s="1"/>
  <c r="F167" i="44"/>
  <c r="F166" i="44" s="1"/>
  <c r="F165" i="44" s="1"/>
  <c r="E167" i="44"/>
  <c r="E166" i="44" s="1"/>
  <c r="E165" i="44" s="1"/>
  <c r="D167" i="44"/>
  <c r="D166" i="44" s="1"/>
  <c r="D165" i="44" s="1"/>
  <c r="F163" i="44"/>
  <c r="F162" i="44" s="1"/>
  <c r="F161" i="44" s="1"/>
  <c r="E163" i="44"/>
  <c r="E162" i="44" s="1"/>
  <c r="E161" i="44" s="1"/>
  <c r="D163" i="44"/>
  <c r="D162" i="44" s="1"/>
  <c r="D161" i="44" s="1"/>
  <c r="F158" i="44"/>
  <c r="F157" i="44" s="1"/>
  <c r="F156" i="44" s="1"/>
  <c r="E158" i="44"/>
  <c r="E157" i="44" s="1"/>
  <c r="E156" i="44" s="1"/>
  <c r="D158" i="44"/>
  <c r="D157" i="44" s="1"/>
  <c r="D156" i="44" s="1"/>
  <c r="F154" i="44"/>
  <c r="F153" i="44" s="1"/>
  <c r="F152" i="44" s="1"/>
  <c r="E154" i="44"/>
  <c r="E153" i="44" s="1"/>
  <c r="E152" i="44" s="1"/>
  <c r="D154" i="44"/>
  <c r="D153" i="44" s="1"/>
  <c r="D152" i="44" s="1"/>
  <c r="F150" i="44"/>
  <c r="F149" i="44" s="1"/>
  <c r="F148" i="44" s="1"/>
  <c r="E150" i="44"/>
  <c r="E149" i="44" s="1"/>
  <c r="E148" i="44" s="1"/>
  <c r="D150" i="44"/>
  <c r="D149" i="44" s="1"/>
  <c r="D148" i="44" s="1"/>
  <c r="F145" i="44"/>
  <c r="F144" i="44" s="1"/>
  <c r="F143" i="44" s="1"/>
  <c r="F138" i="44" s="1"/>
  <c r="E145" i="44"/>
  <c r="E144" i="44" s="1"/>
  <c r="E143" i="44" s="1"/>
  <c r="E138" i="44" s="1"/>
  <c r="D145" i="44"/>
  <c r="D144" i="44" s="1"/>
  <c r="D143" i="44" s="1"/>
  <c r="D138" i="44" s="1"/>
  <c r="F136" i="44"/>
  <c r="F135" i="44" s="1"/>
  <c r="F134" i="44" s="1"/>
  <c r="E136" i="44"/>
  <c r="E135" i="44" s="1"/>
  <c r="E134" i="44" s="1"/>
  <c r="D136" i="44"/>
  <c r="D135" i="44" s="1"/>
  <c r="D134" i="44" s="1"/>
  <c r="F132" i="44"/>
  <c r="F131" i="44" s="1"/>
  <c r="F130" i="44" s="1"/>
  <c r="E132" i="44"/>
  <c r="E131" i="44" s="1"/>
  <c r="E130" i="44" s="1"/>
  <c r="D132" i="44"/>
  <c r="D131" i="44" s="1"/>
  <c r="D130" i="44" s="1"/>
  <c r="F127" i="44"/>
  <c r="F126" i="44" s="1"/>
  <c r="F125" i="44" s="1"/>
  <c r="E127" i="44"/>
  <c r="E126" i="44" s="1"/>
  <c r="E125" i="44" s="1"/>
  <c r="D127" i="44"/>
  <c r="D126" i="44" s="1"/>
  <c r="D125" i="44" s="1"/>
  <c r="F123" i="44"/>
  <c r="F122" i="44" s="1"/>
  <c r="E123" i="44"/>
  <c r="E122" i="44" s="1"/>
  <c r="D123" i="44"/>
  <c r="D122" i="44" s="1"/>
  <c r="F120" i="44"/>
  <c r="F119" i="44" s="1"/>
  <c r="E120" i="44"/>
  <c r="E119" i="44" s="1"/>
  <c r="D120" i="44"/>
  <c r="D119" i="44" s="1"/>
  <c r="F115" i="44"/>
  <c r="F114" i="44" s="1"/>
  <c r="F113" i="44" s="1"/>
  <c r="F112" i="44" s="1"/>
  <c r="E115" i="44"/>
  <c r="E114" i="44" s="1"/>
  <c r="E113" i="44" s="1"/>
  <c r="E112" i="44" s="1"/>
  <c r="D115" i="44"/>
  <c r="D114" i="44" s="1"/>
  <c r="D113" i="44" s="1"/>
  <c r="D112" i="44" s="1"/>
  <c r="F110" i="44"/>
  <c r="F109" i="44" s="1"/>
  <c r="F108" i="44" s="1"/>
  <c r="F107" i="44" s="1"/>
  <c r="E110" i="44"/>
  <c r="E109" i="44" s="1"/>
  <c r="E108" i="44" s="1"/>
  <c r="E107" i="44" s="1"/>
  <c r="D110" i="44"/>
  <c r="D109" i="44" s="1"/>
  <c r="D108" i="44" s="1"/>
  <c r="D107" i="44" s="1"/>
  <c r="F97" i="44"/>
  <c r="F96" i="44" s="1"/>
  <c r="F95" i="44" s="1"/>
  <c r="E97" i="44"/>
  <c r="E96" i="44" s="1"/>
  <c r="E95" i="44" s="1"/>
  <c r="D97" i="44"/>
  <c r="D96" i="44" s="1"/>
  <c r="D95" i="44" s="1"/>
  <c r="F92" i="44"/>
  <c r="F91" i="44" s="1"/>
  <c r="F90" i="44" s="1"/>
  <c r="F89" i="44" s="1"/>
  <c r="E92" i="44"/>
  <c r="E91" i="44" s="1"/>
  <c r="E90" i="44" s="1"/>
  <c r="E89" i="44" s="1"/>
  <c r="D92" i="44"/>
  <c r="D91" i="44" s="1"/>
  <c r="D90" i="44" s="1"/>
  <c r="D89" i="44" s="1"/>
  <c r="F87" i="44"/>
  <c r="F86" i="44" s="1"/>
  <c r="F85" i="44" s="1"/>
  <c r="E87" i="44"/>
  <c r="E86" i="44" s="1"/>
  <c r="E85" i="44" s="1"/>
  <c r="D87" i="44"/>
  <c r="D86" i="44" s="1"/>
  <c r="D85" i="44" s="1"/>
  <c r="F83" i="44"/>
  <c r="F82" i="44" s="1"/>
  <c r="F81" i="44" s="1"/>
  <c r="E83" i="44"/>
  <c r="E82" i="44" s="1"/>
  <c r="E81" i="44" s="1"/>
  <c r="D83" i="44"/>
  <c r="D82" i="44" s="1"/>
  <c r="D81" i="44" s="1"/>
  <c r="F78" i="44"/>
  <c r="F77" i="44" s="1"/>
  <c r="F76" i="44" s="1"/>
  <c r="E78" i="44"/>
  <c r="E77" i="44" s="1"/>
  <c r="E76" i="44" s="1"/>
  <c r="D78" i="44"/>
  <c r="D77" i="44" s="1"/>
  <c r="D76" i="44" s="1"/>
  <c r="F74" i="44"/>
  <c r="F73" i="44" s="1"/>
  <c r="F72" i="44" s="1"/>
  <c r="E74" i="44"/>
  <c r="E73" i="44" s="1"/>
  <c r="E72" i="44" s="1"/>
  <c r="D74" i="44"/>
  <c r="D73" i="44" s="1"/>
  <c r="D72" i="44" s="1"/>
  <c r="F70" i="44"/>
  <c r="F69" i="44" s="1"/>
  <c r="F68" i="44" s="1"/>
  <c r="E70" i="44"/>
  <c r="E69" i="44" s="1"/>
  <c r="E68" i="44" s="1"/>
  <c r="D70" i="44"/>
  <c r="D69" i="44" s="1"/>
  <c r="D68" i="44" s="1"/>
  <c r="F66" i="44"/>
  <c r="F65" i="44" s="1"/>
  <c r="F64" i="44" s="1"/>
  <c r="E66" i="44"/>
  <c r="E65" i="44" s="1"/>
  <c r="E64" i="44" s="1"/>
  <c r="D66" i="44"/>
  <c r="D65" i="44" s="1"/>
  <c r="D64" i="44" s="1"/>
  <c r="F61" i="44"/>
  <c r="E61" i="44"/>
  <c r="D61" i="44"/>
  <c r="F59" i="44"/>
  <c r="E59" i="44"/>
  <c r="D59" i="44"/>
  <c r="F54" i="44"/>
  <c r="F53" i="44" s="1"/>
  <c r="F52" i="44" s="1"/>
  <c r="E54" i="44"/>
  <c r="E53" i="44" s="1"/>
  <c r="E52" i="44" s="1"/>
  <c r="D54" i="44"/>
  <c r="D53" i="44" s="1"/>
  <c r="D52" i="44" s="1"/>
  <c r="F50" i="44"/>
  <c r="F49" i="44" s="1"/>
  <c r="F48" i="44" s="1"/>
  <c r="E50" i="44"/>
  <c r="E49" i="44" s="1"/>
  <c r="E48" i="44" s="1"/>
  <c r="D50" i="44"/>
  <c r="D49" i="44" s="1"/>
  <c r="D48" i="44" s="1"/>
  <c r="F45" i="44"/>
  <c r="E45" i="44"/>
  <c r="D45" i="44"/>
  <c r="F43" i="44"/>
  <c r="E43" i="44"/>
  <c r="D43" i="44"/>
  <c r="F39" i="44"/>
  <c r="F38" i="44" s="1"/>
  <c r="F37" i="44" s="1"/>
  <c r="E39" i="44"/>
  <c r="E38" i="44" s="1"/>
  <c r="E37" i="44" s="1"/>
  <c r="D39" i="44"/>
  <c r="D38" i="44" s="1"/>
  <c r="D37" i="44" s="1"/>
  <c r="F35" i="44"/>
  <c r="F34" i="44" s="1"/>
  <c r="F33" i="44" s="1"/>
  <c r="E35" i="44"/>
  <c r="E34" i="44" s="1"/>
  <c r="E33" i="44" s="1"/>
  <c r="D35" i="44"/>
  <c r="D34" i="44" s="1"/>
  <c r="D33" i="44" s="1"/>
  <c r="F31" i="44"/>
  <c r="E31" i="44"/>
  <c r="F29" i="44"/>
  <c r="E29" i="44"/>
  <c r="D29" i="44"/>
  <c r="F26" i="44"/>
  <c r="F25" i="44" s="1"/>
  <c r="E26" i="44"/>
  <c r="E25" i="44" s="1"/>
  <c r="D26" i="44"/>
  <c r="D25" i="44" s="1"/>
  <c r="F23" i="44"/>
  <c r="F22" i="44" s="1"/>
  <c r="E23" i="44"/>
  <c r="E22" i="44" s="1"/>
  <c r="D23" i="44"/>
  <c r="D22" i="44" s="1"/>
  <c r="F18" i="44"/>
  <c r="F17" i="44" s="1"/>
  <c r="E18" i="44"/>
  <c r="E17" i="44" s="1"/>
  <c r="D19" i="44"/>
  <c r="D18" i="44" s="1"/>
  <c r="D17" i="44" s="1"/>
  <c r="D186" i="44" l="1"/>
  <c r="D185" i="44" s="1"/>
  <c r="F143" i="50"/>
  <c r="F142" i="50" s="1"/>
  <c r="F141" i="50" s="1"/>
  <c r="E160" i="44"/>
  <c r="E186" i="44"/>
  <c r="E185" i="44" s="1"/>
  <c r="F206" i="50"/>
  <c r="F227" i="50"/>
  <c r="F186" i="44"/>
  <c r="F185" i="44" s="1"/>
  <c r="G238" i="50"/>
  <c r="H66" i="50"/>
  <c r="H190" i="50"/>
  <c r="H189" i="50" s="1"/>
  <c r="H167" i="50" s="1"/>
  <c r="G143" i="50"/>
  <c r="F190" i="50"/>
  <c r="F189" i="50" s="1"/>
  <c r="G227" i="50"/>
  <c r="G225" i="50" s="1"/>
  <c r="H143" i="50"/>
  <c r="G41" i="50"/>
  <c r="G37" i="50" s="1"/>
  <c r="G32" i="50" s="1"/>
  <c r="G31" i="50" s="1"/>
  <c r="G30" i="50" s="1"/>
  <c r="H41" i="50"/>
  <c r="H37" i="50" s="1"/>
  <c r="H32" i="50" s="1"/>
  <c r="H31" i="50" s="1"/>
  <c r="H30" i="50" s="1"/>
  <c r="G66" i="50"/>
  <c r="G75" i="50"/>
  <c r="G74" i="50" s="1"/>
  <c r="H123" i="50"/>
  <c r="H122" i="50" s="1"/>
  <c r="H121" i="50" s="1"/>
  <c r="H120" i="50" s="1"/>
  <c r="H119" i="50" s="1"/>
  <c r="H227" i="50"/>
  <c r="H225" i="50" s="1"/>
  <c r="G128" i="50"/>
  <c r="H75" i="50"/>
  <c r="H74" i="50" s="1"/>
  <c r="F82" i="50"/>
  <c r="F81" i="50" s="1"/>
  <c r="F80" i="50" s="1"/>
  <c r="H61" i="50"/>
  <c r="H60" i="50" s="1"/>
  <c r="F75" i="50"/>
  <c r="F74" i="50" s="1"/>
  <c r="F61" i="50"/>
  <c r="F60" i="50" s="1"/>
  <c r="G190" i="50"/>
  <c r="G189" i="50" s="1"/>
  <c r="G167" i="50" s="1"/>
  <c r="G24" i="50"/>
  <c r="G23" i="50" s="1"/>
  <c r="G22" i="50" s="1"/>
  <c r="G21" i="50" s="1"/>
  <c r="F123" i="50"/>
  <c r="F122" i="50" s="1"/>
  <c r="F121" i="50" s="1"/>
  <c r="F120" i="50" s="1"/>
  <c r="F119" i="50" s="1"/>
  <c r="H128" i="50"/>
  <c r="H24" i="50"/>
  <c r="H23" i="50" s="1"/>
  <c r="H22" i="50" s="1"/>
  <c r="H21" i="50" s="1"/>
  <c r="F41" i="50"/>
  <c r="G61" i="50"/>
  <c r="G60" i="50" s="1"/>
  <c r="G82" i="50"/>
  <c r="G81" i="50" s="1"/>
  <c r="G80" i="50" s="1"/>
  <c r="F28" i="44"/>
  <c r="F21" i="44" s="1"/>
  <c r="F42" i="44"/>
  <c r="F41" i="44" s="1"/>
  <c r="F160" i="44"/>
  <c r="F147" i="44"/>
  <c r="D160" i="44"/>
  <c r="E147" i="44"/>
  <c r="D129" i="44"/>
  <c r="E42" i="44"/>
  <c r="E41" i="44" s="1"/>
  <c r="E58" i="44"/>
  <c r="E57" i="44" s="1"/>
  <c r="E56" i="44" s="1"/>
  <c r="D42" i="44"/>
  <c r="D41" i="44" s="1"/>
  <c r="D63" i="44"/>
  <c r="D47" i="44"/>
  <c r="D58" i="44"/>
  <c r="D57" i="44" s="1"/>
  <c r="D56" i="44" s="1"/>
  <c r="F180" i="44"/>
  <c r="F179" i="44" s="1"/>
  <c r="F178" i="44" s="1"/>
  <c r="D180" i="44"/>
  <c r="D179" i="44" s="1"/>
  <c r="D178" i="44" s="1"/>
  <c r="E180" i="44"/>
  <c r="E179" i="44" s="1"/>
  <c r="E178" i="44" s="1"/>
  <c r="D28" i="44"/>
  <c r="E28" i="44"/>
  <c r="E21" i="44" s="1"/>
  <c r="F58" i="44"/>
  <c r="F57" i="44" s="1"/>
  <c r="F56" i="44" s="1"/>
  <c r="D118" i="44"/>
  <c r="D117" i="44" s="1"/>
  <c r="H82" i="50"/>
  <c r="H81" i="50" s="1"/>
  <c r="H80" i="50" s="1"/>
  <c r="H87" i="50"/>
  <c r="G87" i="50"/>
  <c r="F128" i="50"/>
  <c r="F24" i="50"/>
  <c r="F23" i="50" s="1"/>
  <c r="F22" i="50" s="1"/>
  <c r="F21" i="50" s="1"/>
  <c r="F63" i="44"/>
  <c r="F129" i="44"/>
  <c r="D80" i="44"/>
  <c r="F118" i="44"/>
  <c r="F117" i="44" s="1"/>
  <c r="E118" i="44"/>
  <c r="E117" i="44" s="1"/>
  <c r="F80" i="44"/>
  <c r="E47" i="44"/>
  <c r="E129" i="44"/>
  <c r="E80" i="44"/>
  <c r="E63" i="44"/>
  <c r="F87" i="50"/>
  <c r="F67" i="50"/>
  <c r="G123" i="50"/>
  <c r="G122" i="50" s="1"/>
  <c r="G121" i="50" s="1"/>
  <c r="G120" i="50" s="1"/>
  <c r="G119" i="50" s="1"/>
  <c r="F237" i="50"/>
  <c r="F236" i="50" s="1"/>
  <c r="F238" i="50"/>
  <c r="D147" i="44"/>
  <c r="F47" i="44"/>
  <c r="E16" i="44" l="1"/>
  <c r="E15" i="44" s="1"/>
  <c r="E206" i="44" s="1"/>
  <c r="G59" i="50"/>
  <c r="G58" i="50" s="1"/>
  <c r="G57" i="50" s="1"/>
  <c r="F167" i="50"/>
  <c r="G237" i="50"/>
  <c r="G236" i="50" s="1"/>
  <c r="G142" i="50"/>
  <c r="G141" i="50" s="1"/>
  <c r="H142" i="50"/>
  <c r="H141" i="50" s="1"/>
  <c r="H226" i="50"/>
  <c r="H59" i="50"/>
  <c r="H58" i="50" s="1"/>
  <c r="H57" i="50" s="1"/>
  <c r="F16" i="44"/>
  <c r="F15" i="44" s="1"/>
  <c r="F206" i="44" s="1"/>
  <c r="G226" i="50"/>
  <c r="F59" i="50"/>
  <c r="F58" i="50" s="1"/>
  <c r="F57" i="50" s="1"/>
  <c r="F37" i="50"/>
  <c r="F32" i="50" s="1"/>
  <c r="F31" i="50" s="1"/>
  <c r="F30" i="50" s="1"/>
  <c r="D21" i="44"/>
  <c r="D16" i="44" s="1"/>
  <c r="D15" i="44" s="1"/>
  <c r="D206" i="44" s="1"/>
  <c r="F225" i="50"/>
  <c r="F226" i="50"/>
  <c r="H238" i="50"/>
  <c r="H237" i="50"/>
  <c r="H236" i="50" s="1"/>
  <c r="F20" i="50" l="1"/>
  <c r="F260" i="50"/>
  <c r="H20" i="50"/>
  <c r="H260" i="50" s="1"/>
  <c r="G20" i="50"/>
  <c r="G260" i="50" s="1"/>
  <c r="F19" i="50" l="1"/>
  <c r="G19" i="50"/>
  <c r="H19" i="50"/>
  <c r="D36" i="45" l="1"/>
  <c r="E16" i="37"/>
  <c r="E18" i="37"/>
  <c r="D18" i="47"/>
  <c r="C18" i="47"/>
  <c r="F18" i="46"/>
  <c r="E18" i="46"/>
  <c r="D18" i="46"/>
  <c r="C18" i="46"/>
  <c r="D58" i="26" l="1"/>
  <c r="E58" i="26"/>
  <c r="C58" i="26"/>
  <c r="D16" i="37" l="1"/>
  <c r="E27" i="37" l="1"/>
  <c r="D27" i="37"/>
  <c r="C27" i="37"/>
  <c r="E26" i="37"/>
  <c r="D26" i="37"/>
  <c r="C26" i="37"/>
  <c r="E25" i="37"/>
  <c r="D25" i="37"/>
  <c r="C25" i="37"/>
  <c r="E23" i="37"/>
  <c r="D23" i="37"/>
  <c r="C23" i="37"/>
  <c r="E22" i="37"/>
  <c r="D22" i="37"/>
  <c r="C22" i="37"/>
  <c r="E21" i="37"/>
  <c r="E20" i="37" s="1"/>
  <c r="D21" i="37"/>
  <c r="C21" i="37"/>
  <c r="D18" i="37"/>
  <c r="C18" i="37"/>
  <c r="C16" i="37"/>
  <c r="C15" i="37" s="1"/>
  <c r="E15" i="37"/>
  <c r="D15" i="37"/>
  <c r="E14" i="37" l="1"/>
  <c r="D20" i="37"/>
  <c r="D14" i="37" s="1"/>
  <c r="C20" i="37"/>
  <c r="C14" i="37" s="1"/>
  <c r="E41" i="45"/>
  <c r="D41" i="45"/>
  <c r="C41" i="45"/>
  <c r="C42" i="26" l="1"/>
  <c r="D25" i="45" l="1"/>
  <c r="E25" i="45"/>
  <c r="C25" i="45"/>
  <c r="E38" i="45" l="1"/>
  <c r="E36" i="45"/>
  <c r="E28" i="45"/>
  <c r="E16" i="45" s="1"/>
  <c r="E23" i="45"/>
  <c r="D38" i="45"/>
  <c r="D28" i="45"/>
  <c r="D23" i="45"/>
  <c r="C38" i="45"/>
  <c r="C16" i="45" s="1"/>
  <c r="C36" i="45"/>
  <c r="C28" i="45"/>
  <c r="C23" i="45"/>
  <c r="E65" i="26" l="1"/>
  <c r="D65" i="26"/>
  <c r="E63" i="26"/>
  <c r="D63" i="26"/>
  <c r="E54" i="26"/>
  <c r="E53" i="26" s="1"/>
  <c r="D54" i="26"/>
  <c r="D53" i="26" s="1"/>
  <c r="E51" i="26"/>
  <c r="E50" i="26" s="1"/>
  <c r="E49" i="26" s="1"/>
  <c r="D51" i="26"/>
  <c r="D50" i="26" s="1"/>
  <c r="D49" i="26" s="1"/>
  <c r="E47" i="26"/>
  <c r="E46" i="26" s="1"/>
  <c r="D46" i="26"/>
  <c r="E44" i="26"/>
  <c r="D44" i="26"/>
  <c r="E42" i="26"/>
  <c r="E41" i="26" s="1"/>
  <c r="D42" i="26"/>
  <c r="D41" i="26" s="1"/>
  <c r="E40" i="26"/>
  <c r="E38" i="26"/>
  <c r="D38" i="26"/>
  <c r="D36" i="26"/>
  <c r="E33" i="26"/>
  <c r="D33" i="26"/>
  <c r="E28" i="26"/>
  <c r="E27" i="26" s="1"/>
  <c r="D28" i="26"/>
  <c r="D27" i="26" s="1"/>
  <c r="E22" i="26"/>
  <c r="E21" i="26" s="1"/>
  <c r="D22" i="26"/>
  <c r="D21" i="26" s="1"/>
  <c r="E15" i="26"/>
  <c r="D15" i="26"/>
  <c r="D62" i="26" l="1"/>
  <c r="D61" i="26" s="1"/>
  <c r="E62" i="26"/>
  <c r="E61" i="26" s="1"/>
  <c r="E35" i="26"/>
  <c r="E32" i="26" s="1"/>
  <c r="E14" i="26" s="1"/>
  <c r="D35" i="26"/>
  <c r="D32" i="26" s="1"/>
  <c r="D14" i="26" s="1"/>
  <c r="C28" i="26"/>
  <c r="C27" i="26" s="1"/>
  <c r="D60" i="26" l="1"/>
  <c r="D67" i="26" s="1"/>
  <c r="E60" i="26"/>
  <c r="E67" i="26" s="1"/>
  <c r="C65" i="26"/>
  <c r="C63" i="26"/>
  <c r="C62" i="26" l="1"/>
  <c r="C61" i="26" s="1"/>
  <c r="C15" i="26" l="1"/>
  <c r="C22" i="26"/>
  <c r="C21" i="26" s="1"/>
  <c r="C60" i="26"/>
  <c r="C54" i="26"/>
  <c r="C53" i="26" s="1"/>
  <c r="C51" i="26"/>
  <c r="C50" i="26" s="1"/>
  <c r="C49" i="26" s="1"/>
  <c r="C44" i="26"/>
  <c r="C41" i="26"/>
  <c r="C38" i="26"/>
  <c r="C36" i="26"/>
  <c r="C35" i="26" l="1"/>
  <c r="C32" i="26" s="1"/>
  <c r="C14" i="26" s="1"/>
  <c r="C67" i="26" l="1"/>
</calcChain>
</file>

<file path=xl/sharedStrings.xml><?xml version="1.0" encoding="utf-8"?>
<sst xmlns="http://schemas.openxmlformats.org/spreadsheetml/2006/main" count="1557" uniqueCount="479">
  <si>
    <t>Сумма</t>
  </si>
  <si>
    <t xml:space="preserve">Наименование </t>
  </si>
  <si>
    <t>ЦСР</t>
  </si>
  <si>
    <t>ВР</t>
  </si>
  <si>
    <t>Центральный аппарат</t>
  </si>
  <si>
    <t xml:space="preserve">Уплата налогов, сборов и иных платежей </t>
  </si>
  <si>
    <t>850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</si>
  <si>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</si>
  <si>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</si>
  <si>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Целевой финансовый резерв для предупреждения и ликвидации чрезвычайных ситуаций</t>
  </si>
  <si>
    <t>Резервные средства</t>
  </si>
  <si>
    <t>Выполнение других обязательств государства</t>
  </si>
  <si>
    <t>810</t>
  </si>
  <si>
    <t>Уличное освещение</t>
  </si>
  <si>
    <t>Библиотеки</t>
  </si>
  <si>
    <t>Пенсионное обеспечение</t>
  </si>
  <si>
    <t>Публичные нормативные социальные выплаты гражданам</t>
  </si>
  <si>
    <t>310</t>
  </si>
  <si>
    <t>Администрация муниципального образования - Новомичуринское городское поселение Пронского муниципального района Рязанской области</t>
  </si>
  <si>
    <t>Код бюджетной классификации Российской Федерации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</si>
  <si>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</si>
  <si>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</si>
  <si>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</si>
  <si>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</si>
  <si>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</si>
  <si>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</si>
  <si>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</si>
  <si>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</si>
  <si>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  на   доходы   физических   лиц   с   доходов, источником  которых  является  налоговый  агент, за   исключением    доходов,   в отношении    которых   исчисление   и   уплата   налога   осуществляются   в   соответствии   со   статьями   227,   227</t>
    </r>
    <r>
      <rPr>
        <vertAlign val="superscript"/>
        <sz val="13"/>
        <rFont val="Times New Roman"/>
        <family val="1"/>
        <charset val="204"/>
      </rPr>
      <t xml:space="preserve">1  </t>
    </r>
    <r>
      <rPr>
        <sz val="13"/>
        <rFont val="Times New Roman"/>
        <family val="1"/>
        <charset val="204"/>
      </rPr>
      <t xml:space="preserve"> и   228 Налогового кодекса Российской Федерации</t>
    </r>
  </si>
  <si>
    <t>1 06 00000 00 0000 000</t>
  </si>
  <si>
    <t>НАЛОГИ 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</si>
  <si>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</si>
  <si>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</si>
  <si>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</si>
  <si>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</si>
  <si>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</si>
  <si>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</si>
  <si>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</si>
  <si>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</si>
  <si>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</si>
  <si>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</si>
  <si>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</si>
  <si>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</si>
  <si>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</si>
  <si>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r>
  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</t>
    </r>
    <r>
      <rPr>
        <sz val="13"/>
        <color indexed="14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автономных учреждений, а также имущества государственных и муниципальных унитарных предприятий, в том числе казенных)</t>
    </r>
  </si>
  <si>
    <t>1 14 00000 00 0000 000</t>
  </si>
  <si>
    <t>ДОХОДЫ ОТ ПРОДАЖИ МАТЕРИАЛЬНЫХ И НЕМАТЕРИАЛЬНЫХ АКТИВОВ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</si>
  <si>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</si>
  <si>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</si>
  <si>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</si>
  <si>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</si>
  <si>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</si>
  <si>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</si>
  <si>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</si>
  <si>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ВСЕГО ДОХОДОВ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</si>
  <si>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</si>
  <si>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</si>
  <si>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Непрограммное направление расходов городских и сельских поселений</t>
  </si>
  <si>
    <t>Обеспечение муниципального управления</t>
  </si>
  <si>
    <t>ВСЕГО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</si>
  <si>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</si>
  <si>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</si>
  <si>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</si>
  <si>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</si>
  <si>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</si>
  <si>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Расходы на выплаты персоналу государственных (муниципальных) органов</t>
  </si>
  <si>
    <t>120</t>
  </si>
  <si>
    <t>800</t>
  </si>
  <si>
    <t>200</t>
  </si>
  <si>
    <t>Мероприятия в области социальной политики</t>
  </si>
  <si>
    <t>300</t>
  </si>
  <si>
    <t>Социальное обеспечение и иные выплаты населению</t>
  </si>
  <si>
    <t xml:space="preserve">Оценка недвижимости, признание прав и регулирование отношений по муниципальной собственности </t>
  </si>
  <si>
    <t>Доплаты к пенсиям муниципальных служащих</t>
  </si>
  <si>
    <t>Закупка товаров, работ и услуг для государственных (муниципальных) нужд</t>
  </si>
  <si>
    <t>600</t>
  </si>
  <si>
    <t>610</t>
  </si>
  <si>
    <t>Субсидии бюджетным учреждениям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</si>
  <si>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</si>
  <si>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</si>
  <si>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</si>
  <si>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1 01 02020 01 0000 110</t>
  </si>
  <si>
    <t>1 01 02030 01 0000 110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</si>
  <si>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</si>
  <si>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</si>
  <si>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</si>
  <si>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</si>
  <si>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</si>
  <si>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</si>
  <si>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</si>
  <si>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</si>
  <si>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</si>
  <si>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</si>
  <si>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</si>
  <si>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</si>
  <si>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</si>
  <si>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</si>
  <si>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 xml:space="preserve"> 1 13 00000 00 0000 000</t>
  </si>
  <si>
    <t xml:space="preserve"> 1 13 02000 00 0000 130</t>
  </si>
  <si>
    <t xml:space="preserve"> 1 13 02060 00 0000 130</t>
  </si>
  <si>
    <t xml:space="preserve">Центры спортивной подготовки </t>
  </si>
  <si>
    <t>Дворцы и дома культуры</t>
  </si>
  <si>
    <t>630</t>
  </si>
  <si>
    <t>Предоставление субсидий бюджетным, автономным учреждениям и иным некоммерческим организациям</t>
  </si>
  <si>
    <t>1 14 02053 13 0000 410</t>
  </si>
  <si>
    <t>1 06 01030 13 0000 110</t>
  </si>
  <si>
    <t>1 11 05013 13 0000 120</t>
  </si>
  <si>
    <t>1 11 05075 13 0000 120</t>
  </si>
  <si>
    <t>1 11 09045 13 0000 120</t>
  </si>
  <si>
    <t xml:space="preserve"> 1 13 02065 13 0000 130</t>
  </si>
  <si>
    <t>Налог на имущество физических лиц, взимаемый по ставкам, применяемый к объектам налогообложения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</si>
  <si>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</si>
  <si>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</si>
  <si>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</si>
  <si>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</si>
  <si>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</si>
  <si>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93 0 00 00000</t>
  </si>
  <si>
    <t>93 1 00 00000</t>
  </si>
  <si>
    <t>59 0 00 00000</t>
  </si>
  <si>
    <t>54 0 00 00000</t>
  </si>
  <si>
    <t>52 0 00 00000</t>
  </si>
  <si>
    <t>53 0 00 00000</t>
  </si>
  <si>
    <t>93 7 00 00000</t>
  </si>
  <si>
    <t>93 7 00 10020</t>
  </si>
  <si>
    <t>57 0 00 00000</t>
  </si>
  <si>
    <t>1 06 06030 00 0000 110</t>
  </si>
  <si>
    <t xml:space="preserve">Земельный налог с организаций
</t>
  </si>
  <si>
    <t>1 06 06033 13 0000 110</t>
  </si>
  <si>
    <t xml:space="preserve">Земельный налог с организаций, обладающих земельным участком, расположенным в границах городских поселений
</t>
  </si>
  <si>
    <t>1 06 06040 00 0000 110</t>
  </si>
  <si>
    <t>Земельный налог с физических лиц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</si>
  <si>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</si>
  <si>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</si>
  <si>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</si>
  <si>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</si>
  <si>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Исполнение судебных актов</t>
  </si>
  <si>
    <t>830</t>
  </si>
  <si>
    <t xml:space="preserve"> 01 05 02 01 13 0000 510</t>
  </si>
  <si>
    <t xml:space="preserve"> 01 05 02 01 13 0000 610</t>
  </si>
  <si>
    <t>51 0 00 00000</t>
  </si>
  <si>
    <t>51 1 00 00000</t>
  </si>
  <si>
    <t>51 2 00 00000</t>
  </si>
  <si>
    <t>51 2 01 00000</t>
  </si>
  <si>
    <t>Иные мероприятия</t>
  </si>
  <si>
    <t>51 2 02 00000</t>
  </si>
  <si>
    <t>Поддержка жилищного хозяйства</t>
  </si>
  <si>
    <t>93 3 00 00000</t>
  </si>
  <si>
    <t>Взносы на капитальный ремонт муниципального жилого и нежилого фонда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</si>
  <si>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</si>
  <si>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</si>
  <si>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</si>
  <si>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</si>
  <si>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городских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</si>
  <si>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</si>
  <si>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</si>
  <si>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</si>
  <si>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 бюджетов городских поселений</t>
  </si>
  <si>
    <t>Мероприятия по кадастровой оценке земельных участков</t>
  </si>
  <si>
    <t>540</t>
  </si>
  <si>
    <t>Расходы за счет межбюджетных трансфертов из бюджетов поселений на осуществление полномочий в соответствии с заключенными соглашениями</t>
  </si>
  <si>
    <t>500</t>
  </si>
  <si>
    <t>Межбюджетные трансферты</t>
  </si>
  <si>
    <t>Иные межбюджетные трансферты</t>
  </si>
  <si>
    <t>55 0 00 00000</t>
  </si>
  <si>
    <t>Расходы  на реализацию Закона Рязанской области от 06.12.2010 № 152-ОЗ «О наделении органов местного самоуправления муниципальных районов и городских округов Рязанской области отдельными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</si>
  <si>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93 1 00 02040</t>
  </si>
  <si>
    <t>51 1 01 00000</t>
  </si>
  <si>
    <t>51 1 01 02020</t>
  </si>
  <si>
    <t>60 0 00 00000</t>
  </si>
  <si>
    <t>НАЛОГИ НА СОВОКУПНЫЙ ДОХОД</t>
  </si>
  <si>
    <t>Налог, взимаемый в связи с применением упрощенной системы налогообложения</t>
  </si>
  <si>
    <t>1 05 00000 00 0000 000</t>
  </si>
  <si>
    <t>1 05 01000 00 0000 110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</si>
  <si>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</si>
  <si>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</si>
  <si>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</si>
  <si>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</si>
  <si>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Условно утвержденные расходы</t>
  </si>
  <si>
    <t>Финансовое обеспечение деятельности главы администрации Новомичуринского городского поселения</t>
  </si>
  <si>
    <t>Финансовое обеспечение деятельности  администрации Новомичуринского городского поселения</t>
  </si>
  <si>
    <t>51 1 02 00000</t>
  </si>
  <si>
    <t>51 1 02 02040</t>
  </si>
  <si>
    <t>51 1 03 00000</t>
  </si>
  <si>
    <t>Участие в заседаниях Совета муниципальных образований</t>
  </si>
  <si>
    <t>51 1 03 99999</t>
  </si>
  <si>
    <t>51 1 04 00000</t>
  </si>
  <si>
    <t>Информирование населения о деятельности органов местного самоуправления Новомичуринского городского поселения</t>
  </si>
  <si>
    <t>51 1 04 02150</t>
  </si>
  <si>
    <t>Финансовое обеспечение проводимых мероприятий в Новомичуринском городском поселении</t>
  </si>
  <si>
    <t>51 1 05 00000</t>
  </si>
  <si>
    <t>51 2 01 04010</t>
  </si>
  <si>
    <t>51 2 02 04040</t>
  </si>
  <si>
    <t>Социальное обеспечение</t>
  </si>
  <si>
    <t>51 3 00 00000</t>
  </si>
  <si>
    <t>51 3 01 00000</t>
  </si>
  <si>
    <t>Финансовое обеспечение деятельности секретаря административной комиссии</t>
  </si>
  <si>
    <t>51 3 01 89100</t>
  </si>
  <si>
    <t>51 4 00 00000</t>
  </si>
  <si>
    <t>51 4 01 00000</t>
  </si>
  <si>
    <t>51 5 00 00000</t>
  </si>
  <si>
    <t>51 4 02 00000</t>
  </si>
  <si>
    <t>Проведение технической инвентаризации, оценки рыночной стоимости объектов муниципального имущества</t>
  </si>
  <si>
    <t>51 4 03 00000</t>
  </si>
  <si>
    <t>Обеспечение содержания нераспределенного имущества</t>
  </si>
  <si>
    <t>51 4 04 00000</t>
  </si>
  <si>
    <t>Проведение судебной экспертизы</t>
  </si>
  <si>
    <t>Межевание территории Новомичуринского городского поселения и земельных участков</t>
  </si>
  <si>
    <t>51 5 01 00000</t>
  </si>
  <si>
    <t>Межбюджетные трансферты, передаваемые бюджету муниципального района на осуществление полномочий по внешнему финансовому контролю</t>
  </si>
  <si>
    <t>Межбюджетные трансферты, передаваемые бюджету муниципального района на осуществление полномочий по созданию ДНД</t>
  </si>
  <si>
    <t>51 5 01 02170</t>
  </si>
  <si>
    <t>51 5 02 00000</t>
  </si>
  <si>
    <t>51 5 02 02170</t>
  </si>
  <si>
    <t>Награждение грамотами и ценными подарками</t>
  </si>
  <si>
    <t>52 0 03 00000</t>
  </si>
  <si>
    <t>Создание общественных спасательных постов в местах массового отдыха населения</t>
  </si>
  <si>
    <t>54 0 01 00000</t>
  </si>
  <si>
    <t>51 1 05 99999</t>
  </si>
  <si>
    <t>55 0 01 00000</t>
  </si>
  <si>
    <t>Обеспечение пожарной безопасности на территории МО -Новомичуринское городское поселение путем привлечения специализированной организации</t>
  </si>
  <si>
    <t>Обеспечение досуга и предоставление услуг организаций культуры</t>
  </si>
  <si>
    <t>57 0 01 00000</t>
  </si>
  <si>
    <t>57 0 01 40990</t>
  </si>
  <si>
    <t>Обеспечение библиотечного обслуживания</t>
  </si>
  <si>
    <t>57 0 02 00000</t>
  </si>
  <si>
    <t>57 0 02 42990</t>
  </si>
  <si>
    <t>59 0 01 00000</t>
  </si>
  <si>
    <t xml:space="preserve">Содержание муниципальных дорог и тротуаров в границах Новомичуринского городского поселения </t>
  </si>
  <si>
    <t>60 0 01 00000</t>
  </si>
  <si>
    <t>Благоустройство дворовых территорий</t>
  </si>
  <si>
    <t>Благоустройство  муниципальных территорий общего пользования</t>
  </si>
  <si>
    <t>60 0 02 00000</t>
  </si>
  <si>
    <t>Организация и проведение официальных физкультурных (физкультурно-оздоровительных) мероприятий</t>
  </si>
  <si>
    <t>61 0 00 00000</t>
  </si>
  <si>
    <t>61 0 02 00000</t>
  </si>
  <si>
    <t>61 0 02 82990</t>
  </si>
  <si>
    <t>53 0 01 00000</t>
  </si>
  <si>
    <t>Учреждение по благоустройству</t>
  </si>
  <si>
    <t>Расходы за счет межбюджетных трансфертов из бюджетов других уровней</t>
  </si>
  <si>
    <t>Расходы за счет межбюджетных трансфертов из областного бюджета</t>
  </si>
  <si>
    <t>84 0 00 00000</t>
  </si>
  <si>
    <t>84 2 00 00000</t>
  </si>
  <si>
    <t>84 2 00 51180</t>
  </si>
  <si>
    <t>93 2 00 00000</t>
  </si>
  <si>
    <t>93 2 00 02170</t>
  </si>
  <si>
    <t>Расходы по созданию и функционированию единой диспетчерской службы муниципальных образований, системы обеспечения вызова экстренных и оперативных служб по единому номеру "112"</t>
  </si>
  <si>
    <t>Рз Пз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</si>
  <si>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</si>
  <si>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</si>
  <si>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</si>
  <si>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</si>
  <si>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</si>
  <si>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</si>
  <si>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</si>
  <si>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</si>
  <si>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</si>
  <si>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</si>
  <si>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</si>
  <si>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</si>
  <si>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</si>
  <si>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</si>
  <si>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</si>
  <si>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</si>
  <si>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</si>
  <si>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</si>
  <si>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</si>
  <si>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</t>
  </si>
  <si>
    <t>0409</t>
  </si>
  <si>
    <t xml:space="preserve">Другие вопросы в области национальной экономики </t>
  </si>
  <si>
    <t>0412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</si>
  <si>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</si>
  <si>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</si>
  <si>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</si>
  <si>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</si>
  <si>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</si>
  <si>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</si>
  <si>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</si>
  <si>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</si>
  <si>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</si>
  <si>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</si>
  <si>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</si>
  <si>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</si>
  <si>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1001</t>
  </si>
  <si>
    <t>Социальное обеспечение населения</t>
  </si>
  <si>
    <t>1003</t>
  </si>
  <si>
    <t>Подпрограмма "Совершенствование исполнения отдельных государственных полномочий Рязанской области администрацией муниципального образования - Новомичуринское городское поселение"</t>
  </si>
  <si>
    <t>Оптимизация, развитие и модернизация коммунальных систем тепло-, электро-, водоснабжения, водоотведения и очистки сточных вод на территории Новомичуринского городского поселения</t>
  </si>
  <si>
    <t>Муниципальная программа "Повышение эффективности муниципального управления в Новомичуринском городском поселении "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</si>
  <si>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 »</t>
  </si>
  <si>
    <t>Муниципальная программа «Комплексное развитие систем коммунальной инфраструктуры муниципального образования –Новомичуринское городское поселение Пронского муниципального района Рязанской области"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</si>
  <si>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поселения"</t>
  </si>
  <si>
    <t>Муниципальная программа «Обеспечение пожарной безопасности на территории МО -Новомичуринское городское поселение"</t>
  </si>
  <si>
    <t>Муниципальная программа «Развитие культуры муниципального образования – Новомичуринское городское поселение Пронского муниципального района Рязанской области»</t>
  </si>
  <si>
    <t>Муниципальная программа «Дорожное хозяйство муниципального образования - Новомичуринское городское поселение Пронского муниципального района Рязанской области»</t>
  </si>
  <si>
    <t>Муниципальная программа «Формирование современной городской среды в муниципальном образовании - Новомичуринское городское поселение Пронского муниципального района Рязанской области"</t>
  </si>
  <si>
    <t xml:space="preserve">Муниципальная программа «Развитие физической культуры и спорта в муниципальном образовании – Новомичуринское городское поселение Пронского муниципального района Рязанской области» </t>
  </si>
  <si>
    <t>93 3 00 80020</t>
  </si>
  <si>
    <t>Муниципальная программа «Благоустройство муниципального образования  –  Новомичуринское городское поселение Пронского муниципального района Рязанской области»</t>
  </si>
  <si>
    <t>56 0 00 00000</t>
  </si>
  <si>
    <t>56 0 01 00000</t>
  </si>
  <si>
    <t>56 0 01 60990</t>
  </si>
  <si>
    <t>56 0 02 00000</t>
  </si>
  <si>
    <t>56 0 02 60010</t>
  </si>
  <si>
    <t>Подпрограмма "Совершенствование функционирования администрации муниципального образования -  Новомичуринское городское поселение "</t>
  </si>
  <si>
    <t>Подпрограмма "Развитие мер социальной поддержки отдельных категорий граждан в муниципальном образовании - Новомичуринское городское поселение"</t>
  </si>
  <si>
    <t>Подпрограмма "Повышение эффективности управления муниципальным имуществом на территории муниципального образования - Новомичуринское городское поселение"</t>
  </si>
  <si>
    <t>Подпрограмма "Повышение эффективности управления муниципальными финансами муниципального образования - Новомичуринское городское поселение"</t>
  </si>
  <si>
    <t>51 4 04 02160</t>
  </si>
  <si>
    <t>51 4 03 99999</t>
  </si>
  <si>
    <t>51 4 02 02150</t>
  </si>
  <si>
    <t>51 4 01 02130</t>
  </si>
  <si>
    <t>2 02 30000 00 0000 150</t>
  </si>
  <si>
    <t>2 02 30024 00 0000 150</t>
  </si>
  <si>
    <t>2 02 30024 13 0000 150</t>
  </si>
  <si>
    <t>2 02 35118 00 0000 150</t>
  </si>
  <si>
    <t>2 02 35118 13 0000 150</t>
  </si>
  <si>
    <t>0505</t>
  </si>
  <si>
    <t>Другие вопросы в области жилищно-коммунального хозяйства</t>
  </si>
  <si>
    <t>0309</t>
  </si>
  <si>
    <t>Защита населения и территорий от чрезвычайных ситуаций природного и техногенного характера, гражданская оборона</t>
  </si>
  <si>
    <t>Субсидии некоммерческим организациям (за исключением государственных (муниципальных) учреждений)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</si>
  <si>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</si>
  <si>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59 0 01 09025</t>
  </si>
  <si>
    <t>Реализация мероприятий по противопожарной безопасности</t>
  </si>
  <si>
    <t>55 0 01 09050</t>
  </si>
  <si>
    <t>54 0 01 09040</t>
  </si>
  <si>
    <t>Мероприятия по созданию общественных спасательных постов в местах массового отдыха населения</t>
  </si>
  <si>
    <t>Мероприятия по благоустройству дворовых территорий</t>
  </si>
  <si>
    <t>60 0 01 09060</t>
  </si>
  <si>
    <t>Мероприятия по благоустройству  муниципальных территорий общего пользования</t>
  </si>
  <si>
    <t>60 0 02 09065</t>
  </si>
  <si>
    <t>53 0 01 09010</t>
  </si>
  <si>
    <t>Мероприятия по ремонту сетей уличного освещения города</t>
  </si>
  <si>
    <t>2022 год</t>
  </si>
  <si>
    <t>51 1 02 02180</t>
  </si>
  <si>
    <t>51 1 02 02120</t>
  </si>
  <si>
    <t>700</t>
  </si>
  <si>
    <t>730</t>
  </si>
  <si>
    <t>Обслуживание государственного (муниципального) долга</t>
  </si>
  <si>
    <t>Обслуживание муниципального долга</t>
  </si>
  <si>
    <t xml:space="preserve">Эффективное управление муниципальным долгом </t>
  </si>
  <si>
    <t>Мероприятия по поддержке малого и среднего предпринимательства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</si>
  <si>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</si>
  <si>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</si>
  <si>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</si>
  <si>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</si>
  <si>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</si>
  <si>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</si>
  <si>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</si>
  <si>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</si>
  <si>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52 0 03 09030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</si>
  <si>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</si>
  <si>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</si>
  <si>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</si>
  <si>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</si>
  <si>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</si>
  <si>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</si>
  <si>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 xml:space="preserve"> 01 05 00 00 00 0000 000</t>
  </si>
  <si>
    <t xml:space="preserve"> 01 00 00 00 00 0000 500</t>
  </si>
  <si>
    <t xml:space="preserve"> 01 05 02 00 00 0000 500</t>
  </si>
  <si>
    <t xml:space="preserve"> 01 05 02 01 00 0000 510</t>
  </si>
  <si>
    <t xml:space="preserve"> 01 05 00 00 00 0000 600</t>
  </si>
  <si>
    <t xml:space="preserve"> 01 05 02 00 00 0000 600</t>
  </si>
  <si>
    <t xml:space="preserve"> 01 05 02 01 00 0000 600</t>
  </si>
  <si>
    <t xml:space="preserve"> 01 00 00 00 00 0000 000</t>
  </si>
  <si>
    <t>ИСТОЧНИКИ ВНУТРЕННЕГО ФИНАНСИРОВАНИЯ ДЕФИЦИТОВ БЮДЖЕТА</t>
  </si>
  <si>
    <t>Наименование источников внутреннего финансирования дефицита бюджета муниципального образования – Новомичуринское городское поселение Пронского муниципального района</t>
  </si>
  <si>
    <t>в рублях</t>
  </si>
  <si>
    <t>Виды долговых обязательств</t>
  </si>
  <si>
    <t>Бюджетные кредиты, привлеченные в бюджет муниципального образования - Новомичуринское городское поселение Пронского муниципального района от бюджетов других уровней</t>
  </si>
  <si>
    <t>ИТОГО</t>
  </si>
  <si>
    <t>1.Сводная информация</t>
  </si>
  <si>
    <t>№ п/п</t>
  </si>
  <si>
    <t>Виды долговых обяхательств</t>
  </si>
  <si>
    <t>1.</t>
  </si>
  <si>
    <t>2.</t>
  </si>
  <si>
    <t>2.1</t>
  </si>
  <si>
    <t>2.2</t>
  </si>
  <si>
    <t>Кредиты, полученные муниципальным образованием - Новомичуринское городское поселение Пронского муниципального района от кредитных организаций</t>
  </si>
  <si>
    <t>в том числе:</t>
  </si>
  <si>
    <t>Итого муниципальных заимствований муниципального образования - Новомичуринское городское поселение Пронского муниципального района</t>
  </si>
  <si>
    <t>Бюджетный кредит из областного бюджета для частичного покрытия дефицита бюджета</t>
  </si>
  <si>
    <t>Бюджетный кредит из областного бюджета для подготовки к отопительному периоду</t>
  </si>
  <si>
    <t>Сумма по состоянию на 01.01.2022 г.</t>
  </si>
  <si>
    <t>Сумма по состоянию на 01.01.2023 г.</t>
  </si>
  <si>
    <t>Виды муниципальных внутренних заимствований</t>
  </si>
  <si>
    <t>Привлечение</t>
  </si>
  <si>
    <t>Погашение</t>
  </si>
  <si>
    <t>Осуществление закупок, товаров, работ, услуг и иных платежей для обеспечения муниципальных нужд</t>
  </si>
  <si>
    <t>Содержание и озеленение территории города</t>
  </si>
  <si>
    <t>Приобретение электроэнергии для нужд уличного освещения</t>
  </si>
  <si>
    <t>360</t>
  </si>
  <si>
    <t>Иные выплаты населению</t>
  </si>
  <si>
    <t>93 1 00 02180</t>
  </si>
  <si>
    <t xml:space="preserve">200 </t>
  </si>
  <si>
    <t>2023 год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</si>
  <si>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</si>
  <si>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</si>
  <si>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1 14 06000 00 0000 430</t>
  </si>
  <si>
    <t>2023 г.</t>
  </si>
  <si>
    <t>Сумма по состоянию на 01.01.2024 г.</t>
  </si>
  <si>
    <t>Код главы</t>
  </si>
  <si>
    <t>Муниципальная программа "Повышение эффективности муниципального управления в Новомичуринском городском поселении"</t>
  </si>
  <si>
    <t>Подпрограмма "Совершенствование функционирования администрации муниципального образования -  Новомичуринское городское поселение  Пронского муниципального района Рязанской области"</t>
  </si>
  <si>
    <t>000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</si>
  <si>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 Пронского муниципального района Рязанской области"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</si>
  <si>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</si>
  <si>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«Обеспечение пожарной безопасности на территории МО -Новомичуринское городское поселение Пронского муниципального района Рязанской области"</t>
  </si>
  <si>
    <t>Ямочный ремонт</t>
  </si>
  <si>
    <t xml:space="preserve">Ремонт автомобильных дорог общего пользования местного значения и искусственных сооружений на них </t>
  </si>
  <si>
    <t>59 0 02 00000</t>
  </si>
  <si>
    <t>59 0 02 09025</t>
  </si>
  <si>
    <t>Изготовление проектно-сметной документации на ремонт автомобильных дорого бщего пользования местного значения и искусственных сооружений  на них</t>
  </si>
  <si>
    <t>59 0 03 09025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</si>
  <si>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области»</t>
  </si>
  <si>
    <t>Муниципальная программа «Комплексное развитие систем коммунальной инфраструктуры муниципального образования – Новомичуринское городское поселение Пронского муниципального района Рязанской области"</t>
  </si>
  <si>
    <t>Улучшение санитарного состояния территории и внешнего вида города, благоустройство территории парков и зеленых зон</t>
  </si>
  <si>
    <t>56 0 01 99999</t>
  </si>
  <si>
    <t>Создание условий для обеспечения наружного освещения территории города</t>
  </si>
  <si>
    <t>Муниципальная программа «Энергосбережение и повышение энергетической эффективности муниципального образования - Новомичуринское городское поселение Пронского муниципального района Рязанской области»</t>
  </si>
  <si>
    <t>58 0 00 00000</t>
  </si>
  <si>
    <t>Поддержка в создании, содержании и развитии объектов благоустройства на территории муниципального образования</t>
  </si>
  <si>
    <t>58 0 02 00000</t>
  </si>
  <si>
    <t>Мероприятие по замене светильников уличного освещения на энергосберегающие</t>
  </si>
  <si>
    <t>58 0 02  08038</t>
  </si>
  <si>
    <t>Обслуживание внутреннего долга</t>
  </si>
  <si>
    <t>ИТОГО РАСХОДОВ</t>
  </si>
  <si>
    <t xml:space="preserve">Сумма </t>
  </si>
  <si>
    <t>58 0 02 08038</t>
  </si>
  <si>
    <t>59 0 03 00000</t>
  </si>
  <si>
    <r>
      <t>Закупка товаров, работ и услуг</t>
    </r>
    <r>
      <rPr>
        <sz val="13"/>
        <rFont val="Times New Roman"/>
        <family val="1"/>
        <charset val="204"/>
      </rPr>
      <t xml:space="preserve"> для обеспечения</t>
    </r>
    <r>
      <rPr>
        <sz val="13"/>
        <color rgb="FF000000"/>
        <rFont val="Times New Roman"/>
        <family val="1"/>
        <charset val="204"/>
      </rPr>
      <t xml:space="preserve"> государственных (муниципальных) нужд</t>
    </r>
  </si>
  <si>
    <t xml:space="preserve">   Прогнозируемые доходы  бюджета муниципального образования - Новомичуринское городское поселение Пронского муниципального района на 2022 год и на плановый период 2023 и 2024 годов</t>
  </si>
  <si>
    <t>2024 год</t>
  </si>
  <si>
    <t xml:space="preserve">             Распределение бюджетных ассигнований  бюджета муниципального образования - Новомичуринское городское поселение Пронского муниципального района по целевым статьям (муниципальным программам Новомичуринского городского поселения и непрограммным направлениям деятельности), группам и подгруппам видов расходов классификации расходов бюджетов на 2022 год и на плановый период 2023 и 2024 годов
</t>
  </si>
  <si>
    <t>Изготовление проектно-сметной документации на ремонт автомобильных дорог  общего пользования местного значения и искусственных сооружений  на них</t>
  </si>
  <si>
    <t xml:space="preserve">  Ведомственная структура расходов  бюджета муниципального образования - Новомичуринское городское поселение Пронского муниципального района на 2022 год и на плановый период 2023 и 2024 годов</t>
  </si>
  <si>
    <t>Распределение бюджетных ассигнований  бюджета муниципального образования - Новомичуринское городское поселение Пронского муниципального района по разделам и подразделам классификации расходов бюджета на 2022 год и на плановый период 2023 и 2024 годов</t>
  </si>
  <si>
    <t>Источники внутреннего финансирования дефицита бюджета муниципального образования – Новомичуринское городское поселение Пронского муниципального района на 2022 год и на плановый период 2023 и 2024 годов</t>
  </si>
  <si>
    <t>Структура муниципального внутреннего долга муниципального образования – Новомичуринское городское поселение Пронского муниципального района на 2022 год</t>
  </si>
  <si>
    <t>Объем привлечения в 2022 году</t>
  </si>
  <si>
    <t>Объем средств, направляемых на погашение (исполнение) долга в 2022 году</t>
  </si>
  <si>
    <t>2. Перечень муниципальных заимствований в валюте Российской Федерации на 1 января 2022 года</t>
  </si>
  <si>
    <t>Объем долга на 01.01.2022 г.</t>
  </si>
  <si>
    <t>Структура муниципального внутреннего долга муниципального образования – Новомичуринское городское поселение Пронского муниципального района на плановый период 2023 и 2024 годов</t>
  </si>
  <si>
    <t>Сумма по состоянию на 01.01.2025 г.</t>
  </si>
  <si>
    <t>Программа муниципальных внутренних заимствований муниципального образования – Новомичуринское городское поселение Пронского муниципального района на 2022 год</t>
  </si>
  <si>
    <t>Программа муниципальных внутренних заимствований муниципального образования – Новомичуринское городское поселение Пронского муниципального района на плановый период 2023 и 2024 годов</t>
  </si>
  <si>
    <t>2024 г.</t>
  </si>
  <si>
    <t>1 01 02080 01 0000 110</t>
  </si>
  <si>
    <t xml:space="preserve">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</si>
  <si>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 Единый сельскохозяйственный налог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</si>
  <si>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</si>
  <si>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</si>
  <si>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1 14 06010 00 0000 430</t>
  </si>
  <si>
    <t>1 14 06013 13 0000 430</t>
  </si>
  <si>
    <t>1 05 03010 01 0000 110</t>
  </si>
  <si>
    <t>58 0 01 00000</t>
  </si>
  <si>
    <t>58 0 01 08039</t>
  </si>
  <si>
    <t>Обследование технического состояния инженерных коммуникаций и ограждающих конструкций многоквартирных домов города Новомичуринск</t>
  </si>
  <si>
    <t>Обследование стен многоквартирных домов</t>
  </si>
  <si>
    <r>
      <t>Закупка товаров, работ и услуг</t>
    </r>
    <r>
      <rPr>
        <sz val="12"/>
        <rFont val="Times New Roman"/>
        <family val="1"/>
        <charset val="204"/>
      </rPr>
      <t xml:space="preserve"> для обеспечения</t>
    </r>
    <r>
      <rPr>
        <sz val="12"/>
        <color rgb="FF000000"/>
        <rFont val="Times New Roman"/>
        <family val="1"/>
        <charset val="204"/>
      </rPr>
      <t xml:space="preserve"> государственных (муниципальных) нужд</t>
    </r>
  </si>
  <si>
    <t>53 0 02 00000</t>
  </si>
  <si>
    <t>53 0 02 99999</t>
  </si>
  <si>
    <t xml:space="preserve">Создание условий для обеспечения ливневого водоотведения на территории Новомичуринского городского поселения </t>
  </si>
  <si>
    <t xml:space="preserve">Иные мероприятия </t>
  </si>
  <si>
    <t>Разработка проектно-сметной документации по благоустройству общественного пространства</t>
  </si>
  <si>
    <t>Мероприятия по благоустройству муниципальных территорий общего пользования</t>
  </si>
  <si>
    <t>60 0 03 00000</t>
  </si>
  <si>
    <t>60 0 03 09065</t>
  </si>
  <si>
    <t>Жилищное хозяйство</t>
  </si>
  <si>
    <t>0501</t>
  </si>
  <si>
    <t xml:space="preserve">Доходы от продажи земельных участков, находящихся в государственной и муниципальной собственности </t>
  </si>
  <si>
    <t>Субвенции бюджетам на осуществление первичного воинского учета органами местного самоуправления поселений, муниципальных и гороских округов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</si>
  <si>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гороских округов</t>
  </si>
  <si>
    <t xml:space="preserve"> Субвенции на осуществление первичного воинского учета органами местного самоуправления поселений, муниципальных и городских округов
</t>
  </si>
  <si>
    <t>53 0 03 00000</t>
  </si>
  <si>
    <t>Разработка (актуализация) схем теплоснабжения</t>
  </si>
  <si>
    <t>53 0 03 09016</t>
  </si>
  <si>
    <t>Мероприятия  по разработке (актуализации) схем теплоснабжения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</si>
</sst>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0.000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sz val="13"/>
      <color indexed="14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8" fillId="0" borderId="0"/>
    <xf numFmtId="0" fontId="9" fillId="5" borderId="0"/>
    <xf numFmtId="0" fontId="1" fillId="4" borderId="6" applyNumberFormat="0" applyFont="0" applyAlignment="0" applyProtection="0"/>
    <xf numFmtId="164" fontId="8" fillId="0" borderId="0" applyFont="0" applyFill="0" applyBorder="0" applyAlignment="0" applyProtection="0"/>
    <xf numFmtId="0" fontId="19" fillId="0" borderId="15">
      <alignment horizontal="left" wrapText="1" indent="2"/>
    </xf>
    <xf numFmtId="49" fontId="19" fillId="0" borderId="16">
      <alignment horizontal="center"/>
    </xf>
  </cellStyleXfs>
  <cellXfs count="2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wrapText="1"/>
    </xf>
    <xf numFmtId="0" fontId="2" fillId="3" borderId="1" xfId="0" applyFont="1" applyFill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Fill="1" applyBorder="1" applyAlignment="1">
      <alignment horizontal="justify" wrapText="1"/>
    </xf>
    <xf numFmtId="4" fontId="3" fillId="3" borderId="1" xfId="0" applyNumberFormat="1" applyFont="1" applyFill="1" applyBorder="1" applyAlignment="1">
      <alignment horizontal="center" vertical="top"/>
    </xf>
    <xf numFmtId="4" fontId="2" fillId="3" borderId="1" xfId="0" applyNumberFormat="1" applyFont="1" applyFill="1" applyBorder="1" applyAlignment="1">
      <alignment horizontal="center" vertical="top"/>
    </xf>
    <xf numFmtId="4" fontId="2" fillId="3" borderId="2" xfId="0" applyNumberFormat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wrapText="1"/>
    </xf>
    <xf numFmtId="4" fontId="2" fillId="0" borderId="1" xfId="1" applyNumberFormat="1" applyFont="1" applyBorder="1" applyAlignment="1">
      <alignment horizontal="center" vertical="justify" wrapText="1"/>
    </xf>
    <xf numFmtId="0" fontId="2" fillId="0" borderId="1" xfId="1" applyFont="1" applyBorder="1" applyAlignment="1">
      <alignment horizontal="justify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wrapText="1"/>
    </xf>
    <xf numFmtId="4" fontId="2" fillId="0" borderId="1" xfId="1" applyNumberFormat="1" applyFont="1" applyFill="1" applyBorder="1" applyAlignment="1">
      <alignment horizontal="center" vertical="justify" wrapText="1"/>
    </xf>
    <xf numFmtId="4" fontId="2" fillId="0" borderId="4" xfId="1" applyNumberFormat="1" applyFont="1" applyFill="1" applyBorder="1" applyAlignment="1">
      <alignment horizontal="center" vertical="justify" wrapText="1"/>
    </xf>
    <xf numFmtId="0" fontId="2" fillId="0" borderId="1" xfId="1" applyFont="1" applyBorder="1" applyAlignment="1">
      <alignment vertical="top" wrapText="1"/>
    </xf>
    <xf numFmtId="4" fontId="2" fillId="0" borderId="3" xfId="1" applyNumberFormat="1" applyFont="1" applyFill="1" applyBorder="1" applyAlignment="1">
      <alignment horizontal="center" vertical="justify" wrapText="1"/>
    </xf>
    <xf numFmtId="0" fontId="2" fillId="0" borderId="1" xfId="1" applyFont="1" applyBorder="1" applyAlignment="1">
      <alignment horizontal="justify" vertical="top" wrapText="1"/>
    </xf>
    <xf numFmtId="0" fontId="2" fillId="0" borderId="1" xfId="1" applyFont="1" applyBorder="1" applyAlignment="1">
      <alignment horizontal="left" vertical="top" wrapText="1"/>
    </xf>
    <xf numFmtId="49" fontId="2" fillId="2" borderId="1" xfId="1" applyNumberFormat="1" applyFont="1" applyFill="1" applyBorder="1" applyAlignment="1">
      <alignment horizontal="center" vertical="top"/>
    </xf>
    <xf numFmtId="0" fontId="2" fillId="2" borderId="1" xfId="1" applyNumberFormat="1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center" vertical="top"/>
    </xf>
    <xf numFmtId="0" fontId="10" fillId="0" borderId="0" xfId="0" applyFont="1"/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wrapText="1"/>
    </xf>
    <xf numFmtId="4" fontId="3" fillId="0" borderId="1" xfId="1" applyNumberFormat="1" applyFont="1" applyBorder="1" applyAlignment="1">
      <alignment horizontal="center" vertical="justify" wrapText="1"/>
    </xf>
    <xf numFmtId="0" fontId="3" fillId="0" borderId="1" xfId="1" applyFont="1" applyBorder="1" applyAlignment="1">
      <alignment horizontal="justify" wrapText="1"/>
    </xf>
    <xf numFmtId="0" fontId="3" fillId="0" borderId="2" xfId="1" applyFont="1" applyFill="1" applyBorder="1" applyAlignment="1">
      <alignment horizontal="center" vertical="top" wrapText="1"/>
    </xf>
    <xf numFmtId="0" fontId="3" fillId="0" borderId="0" xfId="1" applyFont="1" applyAlignment="1">
      <alignment wrapText="1"/>
    </xf>
    <xf numFmtId="4" fontId="3" fillId="0" borderId="2" xfId="1" applyNumberFormat="1" applyFont="1" applyFill="1" applyBorder="1" applyAlignment="1">
      <alignment horizontal="center" vertical="justify" wrapText="1"/>
    </xf>
    <xf numFmtId="49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horizontal="left" vertical="top" wrapText="1"/>
    </xf>
    <xf numFmtId="0" fontId="3" fillId="0" borderId="1" xfId="1" applyFont="1" applyBorder="1" applyAlignment="1">
      <alignment horizontal="left" wrapText="1"/>
    </xf>
    <xf numFmtId="0" fontId="3" fillId="0" borderId="1" xfId="1" applyFont="1" applyBorder="1" applyAlignment="1">
      <alignment horizontal="justify" vertical="top" wrapText="1"/>
    </xf>
    <xf numFmtId="0" fontId="3" fillId="0" borderId="1" xfId="1" applyFont="1" applyBorder="1" applyAlignment="1">
      <alignment horizontal="center" vertical="center" wrapText="1"/>
    </xf>
    <xf numFmtId="0" fontId="0" fillId="0" borderId="0" xfId="0" applyBorder="1"/>
    <xf numFmtId="0" fontId="2" fillId="2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8" fillId="0" borderId="0" xfId="1"/>
    <xf numFmtId="0" fontId="7" fillId="3" borderId="1" xfId="1" applyFont="1" applyFill="1" applyBorder="1" applyAlignment="1">
      <alignment horizontal="justify" vertical="top" wrapText="1"/>
    </xf>
    <xf numFmtId="0" fontId="2" fillId="3" borderId="1" xfId="1" applyFont="1" applyFill="1" applyBorder="1" applyAlignment="1">
      <alignment horizontal="justify" vertical="top" wrapText="1"/>
    </xf>
    <xf numFmtId="0" fontId="4" fillId="0" borderId="0" xfId="1" applyFont="1"/>
    <xf numFmtId="0" fontId="2" fillId="0" borderId="0" xfId="1" applyFont="1" applyAlignment="1">
      <alignment horizontal="right"/>
    </xf>
    <xf numFmtId="0" fontId="2" fillId="3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center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wrapText="1"/>
    </xf>
    <xf numFmtId="0" fontId="2" fillId="0" borderId="5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justify" wrapText="1"/>
    </xf>
    <xf numFmtId="0" fontId="12" fillId="0" borderId="1" xfId="0" applyFont="1" applyBorder="1" applyAlignment="1">
      <alignment vertical="center" wrapText="1"/>
    </xf>
    <xf numFmtId="4" fontId="3" fillId="0" borderId="1" xfId="1" applyNumberFormat="1" applyFont="1" applyFill="1" applyBorder="1" applyAlignment="1">
      <alignment horizontal="center" vertical="justify" wrapText="1"/>
    </xf>
    <xf numFmtId="0" fontId="8" fillId="0" borderId="0" xfId="0" applyFont="1"/>
    <xf numFmtId="0" fontId="3" fillId="3" borderId="1" xfId="1" applyFont="1" applyFill="1" applyBorder="1" applyAlignment="1">
      <alignment horizontal="justify" wrapText="1"/>
    </xf>
    <xf numFmtId="0" fontId="13" fillId="3" borderId="1" xfId="1" applyFont="1" applyFill="1" applyBorder="1" applyAlignment="1">
      <alignment horizontal="justify" vertical="top" wrapText="1"/>
    </xf>
    <xf numFmtId="0" fontId="3" fillId="3" borderId="1" xfId="1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justify" wrapText="1"/>
    </xf>
    <xf numFmtId="49" fontId="2" fillId="0" borderId="3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justify" wrapText="1"/>
    </xf>
    <xf numFmtId="49" fontId="2" fillId="0" borderId="2" xfId="0" applyNumberFormat="1" applyFont="1" applyBorder="1" applyAlignment="1">
      <alignment horizontal="center" vertical="top"/>
    </xf>
    <xf numFmtId="0" fontId="2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/>
    </xf>
    <xf numFmtId="4" fontId="2" fillId="0" borderId="1" xfId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4" fontId="2" fillId="0" borderId="3" xfId="1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  <xf numFmtId="4" fontId="2" fillId="0" borderId="0" xfId="1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left" vertical="top" wrapText="1"/>
    </xf>
    <xf numFmtId="0" fontId="8" fillId="0" borderId="0" xfId="1" applyBorder="1"/>
    <xf numFmtId="0" fontId="2" fillId="0" borderId="1" xfId="1" applyFont="1" applyBorder="1" applyAlignment="1">
      <alignment horizontal="center" vertical="center" wrapText="1"/>
    </xf>
    <xf numFmtId="0" fontId="8" fillId="0" borderId="1" xfId="1" applyBorder="1"/>
    <xf numFmtId="0" fontId="2" fillId="0" borderId="1" xfId="1" applyFont="1" applyBorder="1"/>
    <xf numFmtId="0" fontId="2" fillId="0" borderId="1" xfId="1" applyFont="1" applyBorder="1" applyAlignment="1">
      <alignment vertical="center"/>
    </xf>
    <xf numFmtId="4" fontId="2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Border="1"/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4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/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NumberFormat="1" applyFont="1" applyBorder="1"/>
    <xf numFmtId="0" fontId="2" fillId="0" borderId="1" xfId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top"/>
    </xf>
    <xf numFmtId="4" fontId="3" fillId="0" borderId="1" xfId="1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vertical="top"/>
    </xf>
    <xf numFmtId="4" fontId="12" fillId="0" borderId="1" xfId="0" applyNumberFormat="1" applyFont="1" applyBorder="1" applyAlignment="1">
      <alignment horizontal="center" vertical="top"/>
    </xf>
    <xf numFmtId="4" fontId="17" fillId="3" borderId="1" xfId="0" applyNumberFormat="1" applyFont="1" applyFill="1" applyBorder="1" applyAlignment="1">
      <alignment horizontal="center" vertical="top"/>
    </xf>
    <xf numFmtId="4" fontId="2" fillId="3" borderId="0" xfId="0" applyNumberFormat="1" applyFont="1" applyFill="1" applyBorder="1" applyAlignment="1">
      <alignment horizontal="center" vertical="top"/>
    </xf>
    <xf numFmtId="4" fontId="10" fillId="0" borderId="0" xfId="0" applyNumberFormat="1" applyFont="1"/>
    <xf numFmtId="0" fontId="2" fillId="5" borderId="1" xfId="2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justify" vertical="center" wrapText="1"/>
    </xf>
    <xf numFmtId="49" fontId="3" fillId="2" borderId="1" xfId="2" applyNumberFormat="1" applyFont="1" applyFill="1" applyBorder="1" applyAlignment="1">
      <alignment horizontal="center" vertical="top"/>
    </xf>
    <xf numFmtId="4" fontId="3" fillId="3" borderId="1" xfId="2" applyNumberFormat="1" applyFont="1" applyFill="1" applyBorder="1" applyAlignment="1">
      <alignment horizontal="center" vertical="top"/>
    </xf>
    <xf numFmtId="0" fontId="2" fillId="2" borderId="1" xfId="2" applyFont="1" applyFill="1" applyBorder="1" applyAlignment="1">
      <alignment horizontal="justify" vertical="center" wrapText="1"/>
    </xf>
    <xf numFmtId="49" fontId="2" fillId="2" borderId="1" xfId="2" applyNumberFormat="1" applyFont="1" applyFill="1" applyBorder="1" applyAlignment="1">
      <alignment horizontal="center" vertical="top"/>
    </xf>
    <xf numFmtId="4" fontId="2" fillId="3" borderId="1" xfId="2" applyNumberFormat="1" applyFont="1" applyFill="1" applyBorder="1" applyAlignment="1">
      <alignment horizontal="center" vertical="top"/>
    </xf>
    <xf numFmtId="0" fontId="7" fillId="5" borderId="1" xfId="2" applyFont="1" applyBorder="1" applyAlignment="1">
      <alignment horizontal="justify" wrapText="1"/>
    </xf>
    <xf numFmtId="0" fontId="2" fillId="5" borderId="1" xfId="2" applyFont="1" applyBorder="1" applyAlignment="1">
      <alignment horizontal="justify" wrapText="1"/>
    </xf>
    <xf numFmtId="0" fontId="2" fillId="3" borderId="1" xfId="2" applyFont="1" applyFill="1" applyBorder="1" applyAlignment="1">
      <alignment horizontal="justify" wrapText="1"/>
    </xf>
    <xf numFmtId="0" fontId="7" fillId="0" borderId="1" xfId="2" applyFont="1" applyFill="1" applyBorder="1" applyAlignment="1">
      <alignment horizontal="left" vertical="top" wrapText="1"/>
    </xf>
    <xf numFmtId="0" fontId="2" fillId="0" borderId="1" xfId="2" applyFont="1" applyFill="1" applyBorder="1" applyAlignment="1">
      <alignment horizontal="justify" wrapText="1"/>
    </xf>
    <xf numFmtId="4" fontId="2" fillId="0" borderId="1" xfId="2" applyNumberFormat="1" applyFont="1" applyFill="1" applyBorder="1" applyAlignment="1">
      <alignment horizontal="center" vertical="top"/>
    </xf>
    <xf numFmtId="49" fontId="2" fillId="3" borderId="1" xfId="2" applyNumberFormat="1" applyFont="1" applyFill="1" applyBorder="1" applyAlignment="1">
      <alignment horizontal="center" vertical="top"/>
    </xf>
    <xf numFmtId="0" fontId="2" fillId="3" borderId="1" xfId="2" applyFont="1" applyFill="1" applyBorder="1" applyAlignment="1">
      <alignment horizontal="justify" vertical="center" wrapText="1"/>
    </xf>
    <xf numFmtId="49" fontId="3" fillId="3" borderId="1" xfId="2" applyNumberFormat="1" applyFont="1" applyFill="1" applyBorder="1" applyAlignment="1">
      <alignment horizontal="center" vertical="top"/>
    </xf>
    <xf numFmtId="0" fontId="2" fillId="2" borderId="1" xfId="2" applyFont="1" applyFill="1" applyBorder="1" applyAlignment="1">
      <alignment horizontal="justify" wrapText="1"/>
    </xf>
    <xf numFmtId="49" fontId="2" fillId="5" borderId="1" xfId="2" applyNumberFormat="1" applyFont="1" applyBorder="1" applyAlignment="1">
      <alignment horizontal="center" vertical="top"/>
    </xf>
    <xf numFmtId="49" fontId="2" fillId="5" borderId="1" xfId="2" applyNumberFormat="1" applyFont="1" applyBorder="1" applyAlignment="1">
      <alignment horizontal="center" vertical="top" wrapText="1"/>
    </xf>
    <xf numFmtId="49" fontId="2" fillId="3" borderId="1" xfId="2" applyNumberFormat="1" applyFont="1" applyFill="1" applyBorder="1" applyAlignment="1">
      <alignment horizontal="center" vertical="top" wrapText="1"/>
    </xf>
    <xf numFmtId="0" fontId="7" fillId="3" borderId="1" xfId="2" applyFont="1" applyFill="1" applyBorder="1" applyAlignment="1">
      <alignment horizontal="justify" vertical="top" wrapText="1"/>
    </xf>
    <xf numFmtId="0" fontId="7" fillId="5" borderId="1" xfId="2" applyFont="1" applyBorder="1" applyAlignment="1">
      <alignment horizontal="left" vertical="top" wrapText="1"/>
    </xf>
    <xf numFmtId="0" fontId="2" fillId="5" borderId="1" xfId="2" applyFont="1" applyBorder="1"/>
    <xf numFmtId="49" fontId="3" fillId="5" borderId="1" xfId="2" applyNumberFormat="1" applyFont="1" applyBorder="1" applyAlignment="1">
      <alignment horizontal="center" vertical="top"/>
    </xf>
    <xf numFmtId="0" fontId="3" fillId="2" borderId="1" xfId="2" applyFont="1" applyFill="1" applyBorder="1" applyAlignment="1">
      <alignment horizontal="justify" wrapText="1"/>
    </xf>
    <xf numFmtId="0" fontId="13" fillId="5" borderId="1" xfId="2" applyFont="1" applyBorder="1" applyAlignment="1">
      <alignment horizontal="justify" wrapText="1"/>
    </xf>
    <xf numFmtId="0" fontId="2" fillId="3" borderId="1" xfId="2" applyFont="1" applyFill="1" applyBorder="1" applyAlignment="1">
      <alignment horizontal="justify" vertical="top" wrapText="1"/>
    </xf>
    <xf numFmtId="0" fontId="2" fillId="3" borderId="1" xfId="2" applyFont="1" applyFill="1" applyBorder="1" applyAlignment="1">
      <alignment horizontal="left" vertical="top" wrapText="1"/>
    </xf>
    <xf numFmtId="0" fontId="7" fillId="3" borderId="1" xfId="2" applyFont="1" applyFill="1" applyBorder="1" applyAlignment="1">
      <alignment horizontal="left" vertical="top" wrapText="1"/>
    </xf>
    <xf numFmtId="0" fontId="7" fillId="3" borderId="1" xfId="2" applyFont="1" applyFill="1" applyBorder="1" applyAlignment="1">
      <alignment horizontal="justify" wrapText="1"/>
    </xf>
    <xf numFmtId="0" fontId="15" fillId="3" borderId="1" xfId="2" applyFont="1" applyFill="1" applyBorder="1" applyAlignment="1">
      <alignment horizontal="justify" vertical="top" wrapText="1"/>
    </xf>
    <xf numFmtId="49" fontId="2" fillId="0" borderId="1" xfId="2" applyNumberFormat="1" applyFont="1" applyFill="1" applyBorder="1" applyAlignment="1">
      <alignment horizontal="center" vertical="top"/>
    </xf>
    <xf numFmtId="0" fontId="2" fillId="0" borderId="1" xfId="2" applyFont="1" applyFill="1" applyBorder="1" applyAlignment="1">
      <alignment horizontal="justify" vertical="top" wrapText="1"/>
    </xf>
    <xf numFmtId="0" fontId="3" fillId="5" borderId="1" xfId="2" applyFont="1" applyBorder="1" applyAlignment="1">
      <alignment horizontal="justify" wrapText="1"/>
    </xf>
    <xf numFmtId="49" fontId="3" fillId="5" borderId="1" xfId="2" applyNumberFormat="1" applyFont="1" applyBorder="1" applyAlignment="1">
      <alignment horizontal="center" vertical="top" wrapText="1"/>
    </xf>
    <xf numFmtId="0" fontId="7" fillId="5" borderId="1" xfId="2" applyFont="1" applyBorder="1" applyAlignment="1">
      <alignment horizontal="left" vertical="center" wrapText="1"/>
    </xf>
    <xf numFmtId="0" fontId="2" fillId="2" borderId="1" xfId="2" applyFont="1" applyFill="1" applyBorder="1" applyAlignment="1">
      <alignment horizontal="justify" vertical="top" wrapText="1"/>
    </xf>
    <xf numFmtId="0" fontId="2" fillId="3" borderId="1" xfId="2" applyFont="1" applyFill="1" applyBorder="1" applyAlignment="1">
      <alignment vertical="top" wrapText="1"/>
    </xf>
    <xf numFmtId="0" fontId="2" fillId="5" borderId="1" xfId="2" applyFont="1" applyBorder="1" applyAlignment="1">
      <alignment wrapText="1"/>
    </xf>
    <xf numFmtId="0" fontId="7" fillId="5" borderId="1" xfId="2" applyFont="1" applyBorder="1" applyAlignment="1">
      <alignment horizontal="justify" vertical="top" wrapText="1"/>
    </xf>
    <xf numFmtId="0" fontId="2" fillId="0" borderId="1" xfId="2" applyFont="1" applyFill="1" applyBorder="1" applyAlignment="1">
      <alignment horizontal="center" vertical="top"/>
    </xf>
    <xf numFmtId="4" fontId="18" fillId="3" borderId="1" xfId="2" applyNumberFormat="1" applyFont="1" applyFill="1" applyBorder="1" applyAlignment="1">
      <alignment horizontal="center" vertical="top"/>
    </xf>
    <xf numFmtId="4" fontId="3" fillId="3" borderId="1" xfId="2" applyNumberFormat="1" applyFont="1" applyFill="1" applyBorder="1"/>
    <xf numFmtId="0" fontId="9" fillId="5" borderId="0" xfId="2"/>
    <xf numFmtId="49" fontId="3" fillId="5" borderId="5" xfId="2" applyNumberFormat="1" applyFont="1" applyBorder="1" applyAlignment="1">
      <alignment horizontal="left" vertical="top" wrapText="1"/>
    </xf>
    <xf numFmtId="0" fontId="3" fillId="5" borderId="5" xfId="2" applyFont="1" applyBorder="1" applyAlignment="1">
      <alignment horizontal="center" vertical="center" wrapText="1"/>
    </xf>
    <xf numFmtId="0" fontId="3" fillId="5" borderId="5" xfId="2" applyFont="1" applyBorder="1" applyAlignment="1">
      <alignment horizontal="center" vertical="center"/>
    </xf>
    <xf numFmtId="4" fontId="3" fillId="5" borderId="1" xfId="2" applyNumberFormat="1" applyFont="1" applyBorder="1" applyAlignment="1">
      <alignment horizontal="center" vertical="top" wrapText="1"/>
    </xf>
    <xf numFmtId="0" fontId="3" fillId="3" borderId="1" xfId="2" applyFont="1" applyFill="1" applyBorder="1" applyAlignment="1">
      <alignment horizontal="left" vertical="top" wrapText="1"/>
    </xf>
    <xf numFmtId="0" fontId="3" fillId="3" borderId="1" xfId="2" applyFont="1" applyFill="1" applyBorder="1" applyAlignment="1">
      <alignment horizontal="center" vertical="top" wrapText="1"/>
    </xf>
    <xf numFmtId="0" fontId="2" fillId="3" borderId="1" xfId="2" applyFont="1" applyFill="1" applyBorder="1" applyAlignment="1">
      <alignment horizontal="center" vertical="top" wrapText="1"/>
    </xf>
    <xf numFmtId="49" fontId="2" fillId="3" borderId="2" xfId="2" applyNumberFormat="1" applyFont="1" applyFill="1" applyBorder="1" applyAlignment="1">
      <alignment horizontal="center" vertical="top"/>
    </xf>
    <xf numFmtId="4" fontId="2" fillId="3" borderId="2" xfId="2" applyNumberFormat="1" applyFont="1" applyFill="1" applyBorder="1" applyAlignment="1">
      <alignment horizontal="center" vertical="top"/>
    </xf>
    <xf numFmtId="0" fontId="7" fillId="3" borderId="7" xfId="2" applyFont="1" applyFill="1" applyBorder="1" applyAlignment="1">
      <alignment horizontal="left" vertical="top" wrapText="1"/>
    </xf>
    <xf numFmtId="0" fontId="2" fillId="3" borderId="1" xfId="2" applyFont="1" applyFill="1" applyBorder="1" applyAlignment="1">
      <alignment horizontal="left" vertical="top"/>
    </xf>
    <xf numFmtId="49" fontId="3" fillId="3" borderId="3" xfId="2" applyNumberFormat="1" applyFont="1" applyFill="1" applyBorder="1" applyAlignment="1">
      <alignment horizontal="center" vertical="top"/>
    </xf>
    <xf numFmtId="49" fontId="2" fillId="3" borderId="3" xfId="2" applyNumberFormat="1" applyFont="1" applyFill="1" applyBorder="1" applyAlignment="1">
      <alignment horizontal="center" vertical="top"/>
    </xf>
    <xf numFmtId="0" fontId="3" fillId="3" borderId="1" xfId="2" applyFont="1" applyFill="1" applyBorder="1" applyAlignment="1">
      <alignment horizontal="center" vertical="top"/>
    </xf>
    <xf numFmtId="0" fontId="2" fillId="3" borderId="1" xfId="2" applyFont="1" applyFill="1" applyBorder="1" applyAlignment="1">
      <alignment horizontal="center" vertical="top"/>
    </xf>
    <xf numFmtId="0" fontId="7" fillId="3" borderId="1" xfId="2" applyFont="1" applyFill="1" applyBorder="1" applyAlignment="1">
      <alignment horizontal="left" wrapText="1"/>
    </xf>
    <xf numFmtId="0" fontId="3" fillId="3" borderId="2" xfId="2" applyFont="1" applyFill="1" applyBorder="1" applyAlignment="1">
      <alignment horizontal="left" vertical="top" wrapText="1"/>
    </xf>
    <xf numFmtId="49" fontId="3" fillId="3" borderId="2" xfId="2" applyNumberFormat="1" applyFont="1" applyFill="1" applyBorder="1" applyAlignment="1">
      <alignment horizontal="center" vertical="top"/>
    </xf>
    <xf numFmtId="0" fontId="3" fillId="3" borderId="2" xfId="2" applyFont="1" applyFill="1" applyBorder="1" applyAlignment="1">
      <alignment horizontal="center" vertical="top"/>
    </xf>
    <xf numFmtId="4" fontId="3" fillId="3" borderId="2" xfId="2" applyNumberFormat="1" applyFont="1" applyFill="1" applyBorder="1" applyAlignment="1">
      <alignment horizontal="center" vertical="top"/>
    </xf>
    <xf numFmtId="0" fontId="13" fillId="3" borderId="1" xfId="2" applyFont="1" applyFill="1" applyBorder="1" applyAlignment="1">
      <alignment horizontal="left" vertical="top" wrapText="1"/>
    </xf>
    <xf numFmtId="49" fontId="3" fillId="3" borderId="1" xfId="2" applyNumberFormat="1" applyFont="1" applyFill="1" applyBorder="1" applyAlignment="1">
      <alignment horizontal="center" vertical="top" wrapText="1"/>
    </xf>
    <xf numFmtId="0" fontId="17" fillId="5" borderId="1" xfId="2" applyFont="1" applyBorder="1" applyAlignment="1">
      <alignment vertical="top" wrapText="1"/>
    </xf>
    <xf numFmtId="4" fontId="17" fillId="3" borderId="1" xfId="2" applyNumberFormat="1" applyFont="1" applyFill="1" applyBorder="1" applyAlignment="1">
      <alignment horizontal="center" vertical="top"/>
    </xf>
    <xf numFmtId="0" fontId="2" fillId="3" borderId="1" xfId="2" applyFont="1" applyFill="1" applyBorder="1" applyAlignment="1">
      <alignment horizontal="left"/>
    </xf>
    <xf numFmtId="0" fontId="14" fillId="3" borderId="1" xfId="2" applyFont="1" applyFill="1" applyBorder="1"/>
    <xf numFmtId="4" fontId="16" fillId="3" borderId="1" xfId="2" applyNumberFormat="1" applyFont="1" applyFill="1" applyBorder="1"/>
    <xf numFmtId="0" fontId="2" fillId="0" borderId="1" xfId="1" applyFont="1" applyBorder="1" applyAlignment="1">
      <alignment horizontal="center" vertical="top" wrapText="1"/>
    </xf>
    <xf numFmtId="0" fontId="2" fillId="0" borderId="0" xfId="1" applyFont="1" applyFill="1" applyBorder="1" applyAlignment="1">
      <alignment wrapText="1"/>
    </xf>
    <xf numFmtId="4" fontId="2" fillId="0" borderId="2" xfId="1" applyNumberFormat="1" applyFont="1" applyFill="1" applyBorder="1" applyAlignment="1">
      <alignment horizontal="center" vertical="justify" wrapText="1"/>
    </xf>
    <xf numFmtId="0" fontId="7" fillId="0" borderId="15" xfId="5" applyNumberFormat="1" applyFont="1" applyAlignment="1" applyProtection="1">
      <alignment horizontal="justify" wrapText="1"/>
    </xf>
    <xf numFmtId="0" fontId="20" fillId="0" borderId="1" xfId="0" applyFont="1" applyFill="1" applyBorder="1" applyAlignment="1">
      <alignment horizontal="left" vertical="top" wrapText="1"/>
    </xf>
    <xf numFmtId="0" fontId="20" fillId="3" borderId="1" xfId="0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vertical="distributed" wrapText="1"/>
    </xf>
    <xf numFmtId="0" fontId="2" fillId="3" borderId="1" xfId="2" applyFont="1" applyFill="1" applyBorder="1" applyAlignment="1">
      <alignment horizontal="left" vertical="distributed"/>
    </xf>
    <xf numFmtId="4" fontId="3" fillId="0" borderId="1" xfId="2" applyNumberFormat="1" applyFont="1" applyFill="1" applyBorder="1" applyAlignment="1">
      <alignment horizontal="center" vertical="top"/>
    </xf>
    <xf numFmtId="4" fontId="2" fillId="0" borderId="2" xfId="2" applyNumberFormat="1" applyFont="1" applyFill="1" applyBorder="1" applyAlignment="1">
      <alignment horizontal="center" vertical="top"/>
    </xf>
    <xf numFmtId="4" fontId="3" fillId="0" borderId="2" xfId="2" applyNumberFormat="1" applyFont="1" applyFill="1" applyBorder="1" applyAlignment="1">
      <alignment horizontal="center" vertical="top"/>
    </xf>
    <xf numFmtId="165" fontId="0" fillId="0" borderId="0" xfId="0" applyNumberFormat="1"/>
    <xf numFmtId="0" fontId="15" fillId="0" borderId="1" xfId="0" applyFont="1" applyFill="1" applyBorder="1" applyAlignment="1">
      <alignment horizontal="justify" wrapText="1"/>
    </xf>
    <xf numFmtId="0" fontId="15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distributed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8" fillId="5" borderId="11" xfId="2" applyFont="1" applyBorder="1" applyAlignment="1">
      <alignment horizontal="left"/>
    </xf>
    <xf numFmtId="0" fontId="18" fillId="5" borderId="12" xfId="2" applyFont="1" applyBorder="1" applyAlignment="1">
      <alignment horizontal="left"/>
    </xf>
    <xf numFmtId="0" fontId="18" fillId="5" borderId="3" xfId="2" applyFont="1" applyBorder="1" applyAlignment="1">
      <alignment horizontal="left"/>
    </xf>
    <xf numFmtId="0" fontId="3" fillId="5" borderId="11" xfId="2" applyFont="1" applyBorder="1" applyAlignment="1">
      <alignment horizontal="left"/>
    </xf>
    <xf numFmtId="0" fontId="3" fillId="5" borderId="12" xfId="2" applyFont="1" applyBorder="1" applyAlignment="1">
      <alignment horizontal="left"/>
    </xf>
    <xf numFmtId="0" fontId="3" fillId="5" borderId="3" xfId="2" applyFont="1" applyBorder="1" applyAlignment="1">
      <alignment horizontal="left"/>
    </xf>
    <xf numFmtId="0" fontId="2" fillId="5" borderId="2" xfId="2" applyFont="1" applyBorder="1" applyAlignment="1">
      <alignment horizontal="center" vertical="center" wrapText="1"/>
    </xf>
    <xf numFmtId="0" fontId="2" fillId="5" borderId="5" xfId="2" applyFont="1" applyBorder="1" applyAlignment="1">
      <alignment horizontal="center" vertical="center" wrapText="1"/>
    </xf>
    <xf numFmtId="0" fontId="2" fillId="5" borderId="2" xfId="2" applyFont="1" applyBorder="1" applyAlignment="1">
      <alignment horizontal="center" vertical="center"/>
    </xf>
    <xf numFmtId="0" fontId="2" fillId="5" borderId="5" xfId="2" applyFont="1" applyBorder="1" applyAlignment="1">
      <alignment horizontal="center" vertical="center"/>
    </xf>
    <xf numFmtId="0" fontId="2" fillId="5" borderId="1" xfId="2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1" applyFont="1" applyAlignment="1">
      <alignment horizontal="left" wrapText="1"/>
    </xf>
    <xf numFmtId="0" fontId="4" fillId="0" borderId="0" xfId="1" applyFont="1" applyAlignment="1">
      <alignment horizontal="left"/>
    </xf>
    <xf numFmtId="0" fontId="3" fillId="0" borderId="0" xfId="1" applyFont="1" applyAlignment="1">
      <alignment horizontal="center" vertical="center" wrapText="1"/>
    </xf>
    <xf numFmtId="0" fontId="3" fillId="0" borderId="2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0" xfId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/>
    </xf>
    <xf numFmtId="0" fontId="2" fillId="0" borderId="11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center"/>
    </xf>
  </cellXfs>
  <cellStyles count="7">
    <cellStyle name="xl30" xfId="5"/>
    <cellStyle name="xl41" xfId="6"/>
    <cellStyle name="Обычный" xfId="0" builtinId="0"/>
    <cellStyle name="Обычный 2" xfId="1"/>
    <cellStyle name="Обычный 3" xfId="2"/>
    <cellStyle name="Примечание 2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0</xdr:rowOff>
    </xdr:from>
    <xdr:to>
      <xdr:col>2</xdr:col>
      <xdr:colOff>933450</xdr:colOff>
      <xdr:row>7</xdr:row>
      <xdr:rowOff>123825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3486150" y="0"/>
          <a:ext cx="2952750" cy="1419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57149</xdr:colOff>
      <xdr:row>0</xdr:row>
      <xdr:rowOff>0</xdr:rowOff>
    </xdr:from>
    <xdr:to>
      <xdr:col>5</xdr:col>
      <xdr:colOff>57149</xdr:colOff>
      <xdr:row>8</xdr:row>
      <xdr:rowOff>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5476874" y="95251"/>
          <a:ext cx="3171825" cy="1419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1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</a:t>
          </a:r>
          <a:r>
            <a:rPr lang="en-US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от   2021г. 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2</xdr:col>
      <xdr:colOff>933450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95800" y="47625"/>
          <a:ext cx="1609725" cy="1724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419100</xdr:colOff>
      <xdr:row>0</xdr:row>
      <xdr:rowOff>152399</xdr:rowOff>
    </xdr:from>
    <xdr:to>
      <xdr:col>5</xdr:col>
      <xdr:colOff>990599</xdr:colOff>
      <xdr:row>7</xdr:row>
      <xdr:rowOff>514350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829300" y="152399"/>
          <a:ext cx="2876549" cy="160020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2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2</xdr:col>
      <xdr:colOff>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753100" y="47625"/>
          <a:ext cx="0" cy="1552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4</xdr:col>
      <xdr:colOff>1085850</xdr:colOff>
      <xdr:row>7</xdr:row>
      <xdr:rowOff>476250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429375" y="0"/>
          <a:ext cx="2905125" cy="1609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3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9527</xdr:rowOff>
    </xdr:from>
    <xdr:to>
      <xdr:col>7</xdr:col>
      <xdr:colOff>790575</xdr:colOff>
      <xdr:row>10</xdr:row>
      <xdr:rowOff>66676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457700" y="171452"/>
          <a:ext cx="3028950" cy="151447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4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 2022 год </a:t>
          </a:r>
          <a:r>
            <a:rPr lang="ru-RU" sz="1200" b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solidFill>
              <a:schemeClr val="tx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3</xdr:col>
      <xdr:colOff>933450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810125" y="47625"/>
          <a:ext cx="1533525" cy="1476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3762374</xdr:colOff>
      <xdr:row>0</xdr:row>
      <xdr:rowOff>1</xdr:rowOff>
    </xdr:from>
    <xdr:to>
      <xdr:col>4</xdr:col>
      <xdr:colOff>933450</xdr:colOff>
      <xdr:row>7</xdr:row>
      <xdr:rowOff>257176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134099" y="1"/>
          <a:ext cx="3400426" cy="1390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5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47625</xdr:rowOff>
    </xdr:from>
    <xdr:to>
      <xdr:col>4</xdr:col>
      <xdr:colOff>933450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010025" y="47625"/>
          <a:ext cx="4219575" cy="1628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190499</xdr:colOff>
      <xdr:row>0</xdr:row>
      <xdr:rowOff>1</xdr:rowOff>
    </xdr:from>
    <xdr:to>
      <xdr:col>6</xdr:col>
      <xdr:colOff>38099</xdr:colOff>
      <xdr:row>7</xdr:row>
      <xdr:rowOff>276226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486274" y="1"/>
          <a:ext cx="3419475" cy="1409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6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47625</xdr:rowOff>
    </xdr:from>
    <xdr:to>
      <xdr:col>3</xdr:col>
      <xdr:colOff>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295775" y="47625"/>
          <a:ext cx="2085975" cy="1628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152401</xdr:colOff>
      <xdr:row>0</xdr:row>
      <xdr:rowOff>0</xdr:rowOff>
    </xdr:from>
    <xdr:to>
      <xdr:col>3</xdr:col>
      <xdr:colOff>1438275</xdr:colOff>
      <xdr:row>7</xdr:row>
      <xdr:rowOff>438150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352801" y="0"/>
          <a:ext cx="2809874" cy="1571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7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47625</xdr:rowOff>
    </xdr:from>
    <xdr:to>
      <xdr:col>3</xdr:col>
      <xdr:colOff>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724400" y="47625"/>
          <a:ext cx="0" cy="1809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371476</xdr:colOff>
      <xdr:row>0</xdr:row>
      <xdr:rowOff>0</xdr:rowOff>
    </xdr:from>
    <xdr:to>
      <xdr:col>4</xdr:col>
      <xdr:colOff>38100</xdr:colOff>
      <xdr:row>7</xdr:row>
      <xdr:rowOff>457200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343276" y="0"/>
          <a:ext cx="2809874" cy="1590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8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</a:t>
          </a:r>
          <a:r>
            <a:rPr lang="ru-RU" sz="1200" b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47625</xdr:rowOff>
    </xdr:from>
    <xdr:to>
      <xdr:col>3</xdr:col>
      <xdr:colOff>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95800" y="47625"/>
          <a:ext cx="0" cy="1809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333375</xdr:colOff>
      <xdr:row>0</xdr:row>
      <xdr:rowOff>0</xdr:rowOff>
    </xdr:from>
    <xdr:to>
      <xdr:col>4</xdr:col>
      <xdr:colOff>1571625</xdr:colOff>
      <xdr:row>7</xdr:row>
      <xdr:rowOff>390525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686300" y="0"/>
          <a:ext cx="2857500" cy="1524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9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67"/>
  <sheetViews>
    <sheetView workbookViewId="0">
      <selection activeCell="A9" sqref="A9:E9"/>
    </sheetView>
  </sheetViews>
  <sheetFormatPr defaultRowHeight="12.75" x14ac:dyDescent="0.2"/>
  <cols>
    <col min="1" max="1" width="26.140625" customWidth="1"/>
    <col min="2" max="2" width="55.140625" customWidth="1"/>
    <col min="3" max="3" width="18.140625" customWidth="1"/>
    <col min="4" max="4" width="17.5703125" customWidth="1"/>
    <col min="5" max="5" width="16.42578125" customWidth="1"/>
    <col min="7" max="7" width="12.7109375" bestFit="1" customWidth="1"/>
  </cols>
  <sheetData>
    <row r="8" spans="1:5" ht="25.5" customHeight="1" x14ac:dyDescent="0.2"/>
    <row r="9" spans="1:5" ht="42.75" customHeight="1" x14ac:dyDescent="0.3">
      <c r="A9" s="219" t="s">
        <v>431</v>
      </c>
      <c r="B9" s="219"/>
      <c r="C9" s="219"/>
      <c r="D9" s="219"/>
      <c r="E9" s="219"/>
    </row>
    <row r="10" spans="1:5" ht="16.5" x14ac:dyDescent="0.25">
      <c r="A10" s="1"/>
      <c r="B10" s="2"/>
      <c r="E10" s="2" t="s">
        <v>367</v>
      </c>
    </row>
    <row r="11" spans="1:5" s="36" customFormat="1" ht="12.75" customHeight="1" x14ac:dyDescent="0.2">
      <c r="A11" s="215" t="s">
        <v>19</v>
      </c>
      <c r="B11" s="215" t="s">
        <v>20</v>
      </c>
      <c r="C11" s="218" t="s">
        <v>0</v>
      </c>
      <c r="D11" s="218"/>
      <c r="E11" s="218"/>
    </row>
    <row r="12" spans="1:5" s="36" customFormat="1" ht="12.75" customHeight="1" x14ac:dyDescent="0.2">
      <c r="A12" s="216"/>
      <c r="B12" s="216"/>
      <c r="C12" s="218"/>
      <c r="D12" s="218"/>
      <c r="E12" s="218"/>
    </row>
    <row r="13" spans="1:5" s="36" customFormat="1" ht="21.75" customHeight="1" x14ac:dyDescent="0.2">
      <c r="A13" s="217"/>
      <c r="B13" s="217"/>
      <c r="C13" s="48" t="s">
        <v>333</v>
      </c>
      <c r="D13" s="48" t="s">
        <v>395</v>
      </c>
      <c r="E13" s="48" t="s">
        <v>432</v>
      </c>
    </row>
    <row r="14" spans="1:5" s="36" customFormat="1" ht="21.75" customHeight="1" x14ac:dyDescent="0.25">
      <c r="A14" s="37" t="s">
        <v>21</v>
      </c>
      <c r="B14" s="38" t="s">
        <v>22</v>
      </c>
      <c r="C14" s="39">
        <f>C15+C21+C32+C40+C49+C53+C27</f>
        <v>84853322.75999999</v>
      </c>
      <c r="D14" s="39">
        <f>D15+D21+D32+D40+D49+D53+D27</f>
        <v>76444996.810000002</v>
      </c>
      <c r="E14" s="39">
        <f>E15+E21+E32+E40+E49+E53+E27</f>
        <v>75736332.420000002</v>
      </c>
    </row>
    <row r="15" spans="1:5" s="36" customFormat="1" ht="17.25" customHeight="1" x14ac:dyDescent="0.25">
      <c r="A15" s="37" t="s">
        <v>23</v>
      </c>
      <c r="B15" s="40" t="s">
        <v>24</v>
      </c>
      <c r="C15" s="39">
        <f>C16</f>
        <v>26849524.059999999</v>
      </c>
      <c r="D15" s="39">
        <f>D16</f>
        <v>27252705.699999999</v>
      </c>
      <c r="E15" s="39">
        <f>E16</f>
        <v>27742339.289999999</v>
      </c>
    </row>
    <row r="16" spans="1:5" s="36" customFormat="1" ht="19.5" customHeight="1" x14ac:dyDescent="0.25">
      <c r="A16" s="37" t="s">
        <v>25</v>
      </c>
      <c r="B16" s="40" t="s">
        <v>26</v>
      </c>
      <c r="C16" s="39">
        <f>C17+C18+C19+C20</f>
        <v>26849524.059999999</v>
      </c>
      <c r="D16" s="39">
        <f>D17+D18+D19+D20</f>
        <v>27252705.699999999</v>
      </c>
      <c r="E16" s="39">
        <f>E17+E18+E19+E20</f>
        <v>27742339.289999999</v>
      </c>
    </row>
    <row r="17" spans="1:5" ht="102.75" customHeight="1" x14ac:dyDescent="0.25">
      <c r="A17" s="25" t="s">
        <v>27</v>
      </c>
      <c r="B17" s="26" t="s">
        <v>28</v>
      </c>
      <c r="C17" s="27">
        <v>26242725.059999999</v>
      </c>
      <c r="D17" s="27">
        <v>26636794.550000001</v>
      </c>
      <c r="E17" s="27">
        <v>27115362.420000002</v>
      </c>
    </row>
    <row r="18" spans="1:5" ht="147" customHeight="1" x14ac:dyDescent="0.25">
      <c r="A18" s="25" t="s">
        <v>81</v>
      </c>
      <c r="B18" s="26" t="s">
        <v>79</v>
      </c>
      <c r="C18" s="27">
        <v>75178</v>
      </c>
      <c r="D18" s="27">
        <v>76307.58</v>
      </c>
      <c r="E18" s="27">
        <v>77678.559999999998</v>
      </c>
    </row>
    <row r="19" spans="1:5" ht="66" customHeight="1" x14ac:dyDescent="0.25">
      <c r="A19" s="25" t="s">
        <v>82</v>
      </c>
      <c r="B19" s="26" t="s">
        <v>78</v>
      </c>
      <c r="C19" s="27">
        <v>126193</v>
      </c>
      <c r="D19" s="27">
        <v>128087.72</v>
      </c>
      <c r="E19" s="27">
        <v>130388.99</v>
      </c>
    </row>
    <row r="20" spans="1:5" ht="114.75" customHeight="1" x14ac:dyDescent="0.25">
      <c r="A20" s="60" t="s">
        <v>448</v>
      </c>
      <c r="B20" s="201" t="s">
        <v>449</v>
      </c>
      <c r="C20" s="27">
        <v>405428</v>
      </c>
      <c r="D20" s="202">
        <v>411515.85</v>
      </c>
      <c r="E20" s="202">
        <v>418909.32</v>
      </c>
    </row>
    <row r="21" spans="1:5" s="36" customFormat="1" ht="51" customHeight="1" x14ac:dyDescent="0.25">
      <c r="A21" s="41" t="s">
        <v>83</v>
      </c>
      <c r="B21" s="42" t="s">
        <v>80</v>
      </c>
      <c r="C21" s="65">
        <f>C22</f>
        <v>1683705.7</v>
      </c>
      <c r="D21" s="43">
        <f>D22</f>
        <v>1774942.11</v>
      </c>
      <c r="E21" s="43">
        <f>E22</f>
        <v>1845616.13</v>
      </c>
    </row>
    <row r="22" spans="1:5" ht="32.25" customHeight="1" x14ac:dyDescent="0.25">
      <c r="A22" s="25" t="s">
        <v>85</v>
      </c>
      <c r="B22" s="22" t="s">
        <v>84</v>
      </c>
      <c r="C22" s="27">
        <f>C23+C24+C25+C26</f>
        <v>1683705.7</v>
      </c>
      <c r="D22" s="27">
        <f>D23+D24+D25+D26</f>
        <v>1774942.11</v>
      </c>
      <c r="E22" s="27">
        <f>E23+E24+E25+E26</f>
        <v>1845616.13</v>
      </c>
    </row>
    <row r="23" spans="1:5" ht="100.5" customHeight="1" x14ac:dyDescent="0.25">
      <c r="A23" s="25" t="s">
        <v>87</v>
      </c>
      <c r="B23" s="22" t="s">
        <v>86</v>
      </c>
      <c r="C23" s="27">
        <v>761220</v>
      </c>
      <c r="D23" s="28">
        <v>794070</v>
      </c>
      <c r="E23" s="28">
        <v>812560</v>
      </c>
    </row>
    <row r="24" spans="1:5" ht="114.75" customHeight="1" x14ac:dyDescent="0.2">
      <c r="A24" s="29" t="s">
        <v>88</v>
      </c>
      <c r="B24" s="29" t="s">
        <v>89</v>
      </c>
      <c r="C24" s="27">
        <v>4210</v>
      </c>
      <c r="D24" s="30">
        <v>4450</v>
      </c>
      <c r="E24" s="30">
        <v>4690</v>
      </c>
    </row>
    <row r="25" spans="1:5" ht="99.75" customHeight="1" x14ac:dyDescent="0.25">
      <c r="A25" s="60" t="s">
        <v>90</v>
      </c>
      <c r="B25" s="61" t="s">
        <v>91</v>
      </c>
      <c r="C25" s="27">
        <v>1013725.7</v>
      </c>
      <c r="D25" s="30">
        <v>1074822.1100000001</v>
      </c>
      <c r="E25" s="30">
        <v>1132646.1299999999</v>
      </c>
    </row>
    <row r="26" spans="1:5" ht="98.25" customHeight="1" x14ac:dyDescent="0.25">
      <c r="A26" s="25" t="s">
        <v>92</v>
      </c>
      <c r="B26" s="26" t="s">
        <v>93</v>
      </c>
      <c r="C26" s="27">
        <v>-95450</v>
      </c>
      <c r="D26" s="27">
        <v>-98400</v>
      </c>
      <c r="E26" s="27">
        <v>-104280</v>
      </c>
    </row>
    <row r="27" spans="1:5" ht="18" customHeight="1" x14ac:dyDescent="0.2">
      <c r="A27" s="82" t="s">
        <v>171</v>
      </c>
      <c r="B27" s="64" t="s">
        <v>169</v>
      </c>
      <c r="C27" s="65">
        <f>C28+C31</f>
        <v>499000</v>
      </c>
      <c r="D27" s="65">
        <f>D28+D31</f>
        <v>565500</v>
      </c>
      <c r="E27" s="65">
        <f>E28+E31</f>
        <v>699500</v>
      </c>
    </row>
    <row r="28" spans="1:5" ht="35.25" customHeight="1" x14ac:dyDescent="0.2">
      <c r="A28" s="82" t="s">
        <v>172</v>
      </c>
      <c r="B28" s="82" t="s">
        <v>170</v>
      </c>
      <c r="C28" s="27">
        <f>C29+C30</f>
        <v>497000</v>
      </c>
      <c r="D28" s="27">
        <f>D29+D30</f>
        <v>563000</v>
      </c>
      <c r="E28" s="27">
        <f>E29+E30</f>
        <v>697000</v>
      </c>
    </row>
    <row r="29" spans="1:5" ht="50.25" customHeight="1" x14ac:dyDescent="0.25">
      <c r="A29" s="10" t="s">
        <v>173</v>
      </c>
      <c r="B29" s="26" t="s">
        <v>175</v>
      </c>
      <c r="C29" s="27">
        <v>337463</v>
      </c>
      <c r="D29" s="27">
        <v>382277</v>
      </c>
      <c r="E29" s="27">
        <v>482393.7</v>
      </c>
    </row>
    <row r="30" spans="1:5" ht="83.25" customHeight="1" x14ac:dyDescent="0.25">
      <c r="A30" s="10" t="s">
        <v>174</v>
      </c>
      <c r="B30" s="26" t="s">
        <v>176</v>
      </c>
      <c r="C30" s="27">
        <v>159537</v>
      </c>
      <c r="D30" s="27">
        <v>180723</v>
      </c>
      <c r="E30" s="27">
        <v>214606.3</v>
      </c>
    </row>
    <row r="31" spans="1:5" ht="15" customHeight="1" x14ac:dyDescent="0.25">
      <c r="A31" s="10" t="s">
        <v>455</v>
      </c>
      <c r="B31" s="203" t="s">
        <v>450</v>
      </c>
      <c r="C31" s="27">
        <v>2000</v>
      </c>
      <c r="D31" s="27">
        <v>2500</v>
      </c>
      <c r="E31" s="27">
        <v>2500</v>
      </c>
    </row>
    <row r="32" spans="1:5" s="36" customFormat="1" ht="16.5" customHeight="1" x14ac:dyDescent="0.25">
      <c r="A32" s="37" t="s">
        <v>29</v>
      </c>
      <c r="B32" s="38" t="s">
        <v>30</v>
      </c>
      <c r="C32" s="39">
        <f>C33+C35</f>
        <v>28916000</v>
      </c>
      <c r="D32" s="39">
        <f>D33+D35</f>
        <v>27532000</v>
      </c>
      <c r="E32" s="39">
        <f>E33+E35</f>
        <v>26239000</v>
      </c>
    </row>
    <row r="33" spans="1:5" ht="19.5" customHeight="1" x14ac:dyDescent="0.25">
      <c r="A33" s="21" t="s">
        <v>31</v>
      </c>
      <c r="B33" s="24" t="s">
        <v>32</v>
      </c>
      <c r="C33" s="23">
        <f>C34</f>
        <v>4469000</v>
      </c>
      <c r="D33" s="23">
        <f>D34</f>
        <v>4321000</v>
      </c>
      <c r="E33" s="23">
        <f>E34</f>
        <v>4178000</v>
      </c>
    </row>
    <row r="34" spans="1:5" ht="48.75" customHeight="1" x14ac:dyDescent="0.25">
      <c r="A34" s="62" t="s">
        <v>105</v>
      </c>
      <c r="B34" s="63" t="s">
        <v>110</v>
      </c>
      <c r="C34" s="23">
        <v>4469000</v>
      </c>
      <c r="D34" s="23">
        <v>4321000</v>
      </c>
      <c r="E34" s="23">
        <v>4178000</v>
      </c>
    </row>
    <row r="35" spans="1:5" ht="18.75" customHeight="1" x14ac:dyDescent="0.25">
      <c r="A35" s="21" t="s">
        <v>33</v>
      </c>
      <c r="B35" s="24" t="s">
        <v>34</v>
      </c>
      <c r="C35" s="23">
        <f>C36+C38</f>
        <v>24447000</v>
      </c>
      <c r="D35" s="23">
        <f>D36+D38</f>
        <v>23211000</v>
      </c>
      <c r="E35" s="23">
        <f>E36+E38</f>
        <v>22061000</v>
      </c>
    </row>
    <row r="36" spans="1:5" ht="21.75" customHeight="1" x14ac:dyDescent="0.2">
      <c r="A36" s="21" t="s">
        <v>125</v>
      </c>
      <c r="B36" s="31" t="s">
        <v>126</v>
      </c>
      <c r="C36" s="23">
        <f>C37</f>
        <v>21408000</v>
      </c>
      <c r="D36" s="23">
        <f>D37</f>
        <v>20147000</v>
      </c>
      <c r="E36" s="23">
        <f>E37</f>
        <v>18972000</v>
      </c>
    </row>
    <row r="37" spans="1:5" ht="50.25" customHeight="1" x14ac:dyDescent="0.2">
      <c r="A37" s="21" t="s">
        <v>127</v>
      </c>
      <c r="B37" s="32" t="s">
        <v>128</v>
      </c>
      <c r="C37" s="23">
        <v>21408000</v>
      </c>
      <c r="D37" s="23">
        <v>20147000</v>
      </c>
      <c r="E37" s="23">
        <v>18972000</v>
      </c>
    </row>
    <row r="38" spans="1:5" ht="21" customHeight="1" x14ac:dyDescent="0.2">
      <c r="A38" s="21" t="s">
        <v>129</v>
      </c>
      <c r="B38" s="31" t="s">
        <v>130</v>
      </c>
      <c r="C38" s="23">
        <f>C39</f>
        <v>3039000</v>
      </c>
      <c r="D38" s="23">
        <f>D39</f>
        <v>3064000</v>
      </c>
      <c r="E38" s="23">
        <f>E39</f>
        <v>3089000</v>
      </c>
    </row>
    <row r="39" spans="1:5" ht="51" customHeight="1" x14ac:dyDescent="0.2">
      <c r="A39" s="21" t="s">
        <v>131</v>
      </c>
      <c r="B39" s="31" t="s">
        <v>132</v>
      </c>
      <c r="C39" s="23">
        <v>3039000</v>
      </c>
      <c r="D39" s="23">
        <v>3064000</v>
      </c>
      <c r="E39" s="23">
        <v>3089000</v>
      </c>
    </row>
    <row r="40" spans="1:5" s="36" customFormat="1" ht="64.5" customHeight="1" x14ac:dyDescent="0.25">
      <c r="A40" s="37" t="s">
        <v>35</v>
      </c>
      <c r="B40" s="40" t="s">
        <v>36</v>
      </c>
      <c r="C40" s="39">
        <f>C43+C45+C47</f>
        <v>22133114</v>
      </c>
      <c r="D40" s="39">
        <f>D43+D45+D47</f>
        <v>18690219</v>
      </c>
      <c r="E40" s="39">
        <f>E43+E45+E48</f>
        <v>18687802</v>
      </c>
    </row>
    <row r="41" spans="1:5" ht="115.5" customHeight="1" x14ac:dyDescent="0.2">
      <c r="A41" s="21" t="s">
        <v>37</v>
      </c>
      <c r="B41" s="32" t="s">
        <v>38</v>
      </c>
      <c r="C41" s="23">
        <f t="shared" ref="C41:E42" si="0">C42</f>
        <v>17248880</v>
      </c>
      <c r="D41" s="23">
        <f t="shared" si="0"/>
        <v>14105985</v>
      </c>
      <c r="E41" s="23">
        <f t="shared" si="0"/>
        <v>14103568</v>
      </c>
    </row>
    <row r="42" spans="1:5" ht="81.75" customHeight="1" x14ac:dyDescent="0.25">
      <c r="A42" s="21" t="s">
        <v>39</v>
      </c>
      <c r="B42" s="24" t="s">
        <v>40</v>
      </c>
      <c r="C42" s="23">
        <f t="shared" si="0"/>
        <v>17248880</v>
      </c>
      <c r="D42" s="23">
        <f t="shared" si="0"/>
        <v>14105985</v>
      </c>
      <c r="E42" s="23">
        <f t="shared" si="0"/>
        <v>14103568</v>
      </c>
    </row>
    <row r="43" spans="1:5" ht="115.9" customHeight="1" x14ac:dyDescent="0.2">
      <c r="A43" s="21" t="s">
        <v>106</v>
      </c>
      <c r="B43" s="31" t="s">
        <v>111</v>
      </c>
      <c r="C43" s="23">
        <v>17248880</v>
      </c>
      <c r="D43" s="23">
        <v>14105985</v>
      </c>
      <c r="E43" s="23">
        <v>14103568</v>
      </c>
    </row>
    <row r="44" spans="1:5" ht="49.5" customHeight="1" x14ac:dyDescent="0.25">
      <c r="A44" s="21" t="s">
        <v>55</v>
      </c>
      <c r="B44" s="24" t="s">
        <v>56</v>
      </c>
      <c r="C44" s="23">
        <f>C45</f>
        <v>3684234</v>
      </c>
      <c r="D44" s="23">
        <f>D45</f>
        <v>3684234</v>
      </c>
      <c r="E44" s="23">
        <f>E45</f>
        <v>3684234</v>
      </c>
    </row>
    <row r="45" spans="1:5" ht="48" customHeight="1" x14ac:dyDescent="0.25">
      <c r="A45" s="21" t="s">
        <v>107</v>
      </c>
      <c r="B45" s="24" t="s">
        <v>112</v>
      </c>
      <c r="C45" s="23">
        <v>3684234</v>
      </c>
      <c r="D45" s="23">
        <v>3684234</v>
      </c>
      <c r="E45" s="23">
        <v>3684234</v>
      </c>
    </row>
    <row r="46" spans="1:5" ht="101.25" customHeight="1" x14ac:dyDescent="0.2">
      <c r="A46" s="200" t="s">
        <v>41</v>
      </c>
      <c r="B46" s="31" t="s">
        <v>42</v>
      </c>
      <c r="C46" s="23">
        <f t="shared" ref="C46:E47" si="1">C47</f>
        <v>1200000</v>
      </c>
      <c r="D46" s="23">
        <f t="shared" si="1"/>
        <v>900000</v>
      </c>
      <c r="E46" s="23">
        <f t="shared" si="1"/>
        <v>900000</v>
      </c>
    </row>
    <row r="47" spans="1:5" ht="101.25" customHeight="1" x14ac:dyDescent="0.25">
      <c r="A47" s="21" t="s">
        <v>43</v>
      </c>
      <c r="B47" s="24" t="s">
        <v>44</v>
      </c>
      <c r="C47" s="23">
        <f t="shared" si="1"/>
        <v>1200000</v>
      </c>
      <c r="D47" s="23">
        <f t="shared" si="1"/>
        <v>900000</v>
      </c>
      <c r="E47" s="23">
        <f t="shared" si="1"/>
        <v>900000</v>
      </c>
    </row>
    <row r="48" spans="1:5" ht="99.75" customHeight="1" x14ac:dyDescent="0.2">
      <c r="A48" s="21" t="s">
        <v>108</v>
      </c>
      <c r="B48" s="32" t="s">
        <v>113</v>
      </c>
      <c r="C48" s="23">
        <v>1200000</v>
      </c>
      <c r="D48" s="23">
        <v>900000</v>
      </c>
      <c r="E48" s="23">
        <v>900000</v>
      </c>
    </row>
    <row r="49" spans="1:7" s="36" customFormat="1" ht="48.75" customHeight="1" x14ac:dyDescent="0.2">
      <c r="A49" s="44" t="s">
        <v>97</v>
      </c>
      <c r="B49" s="45" t="s">
        <v>94</v>
      </c>
      <c r="C49" s="39">
        <f>C50</f>
        <v>40000</v>
      </c>
      <c r="D49" s="39">
        <f t="shared" ref="D49:E51" si="2">D50</f>
        <v>40000</v>
      </c>
      <c r="E49" s="39">
        <f t="shared" si="2"/>
        <v>40000</v>
      </c>
    </row>
    <row r="50" spans="1:7" ht="19.5" customHeight="1" x14ac:dyDescent="0.2">
      <c r="A50" s="33" t="s">
        <v>98</v>
      </c>
      <c r="B50" s="34" t="s">
        <v>95</v>
      </c>
      <c r="C50" s="23">
        <f>C51</f>
        <v>40000</v>
      </c>
      <c r="D50" s="23">
        <f t="shared" si="2"/>
        <v>40000</v>
      </c>
      <c r="E50" s="23">
        <f t="shared" si="2"/>
        <v>40000</v>
      </c>
    </row>
    <row r="51" spans="1:7" ht="50.25" customHeight="1" x14ac:dyDescent="0.2">
      <c r="A51" s="33" t="s">
        <v>99</v>
      </c>
      <c r="B51" s="34" t="s">
        <v>96</v>
      </c>
      <c r="C51" s="23">
        <f>C52</f>
        <v>40000</v>
      </c>
      <c r="D51" s="23">
        <f t="shared" si="2"/>
        <v>40000</v>
      </c>
      <c r="E51" s="23">
        <f t="shared" si="2"/>
        <v>40000</v>
      </c>
    </row>
    <row r="52" spans="1:7" ht="49.5" x14ac:dyDescent="0.2">
      <c r="A52" s="33" t="s">
        <v>109</v>
      </c>
      <c r="B52" s="34" t="s">
        <v>114</v>
      </c>
      <c r="C52" s="23">
        <v>40000</v>
      </c>
      <c r="D52" s="23">
        <v>40000</v>
      </c>
      <c r="E52" s="23">
        <v>40000</v>
      </c>
    </row>
    <row r="53" spans="1:7" s="36" customFormat="1" ht="34.5" customHeight="1" x14ac:dyDescent="0.25">
      <c r="A53" s="37" t="s">
        <v>45</v>
      </c>
      <c r="B53" s="40" t="s">
        <v>46</v>
      </c>
      <c r="C53" s="39">
        <f>C54+C58+C56</f>
        <v>4731979</v>
      </c>
      <c r="D53" s="39">
        <f>D54+D58+D56</f>
        <v>589630</v>
      </c>
      <c r="E53" s="39">
        <f>E54+E58+E56</f>
        <v>482075</v>
      </c>
    </row>
    <row r="54" spans="1:7" ht="100.5" customHeight="1" x14ac:dyDescent="0.2">
      <c r="A54" s="35" t="s">
        <v>47</v>
      </c>
      <c r="B54" s="32" t="s">
        <v>48</v>
      </c>
      <c r="C54" s="23">
        <f>C55</f>
        <v>4620104</v>
      </c>
      <c r="D54" s="23">
        <f>D55</f>
        <v>539630</v>
      </c>
      <c r="E54" s="23">
        <f>E55</f>
        <v>432075</v>
      </c>
    </row>
    <row r="55" spans="1:7" ht="117" customHeight="1" x14ac:dyDescent="0.2">
      <c r="A55" s="35" t="s">
        <v>104</v>
      </c>
      <c r="B55" s="32" t="s">
        <v>115</v>
      </c>
      <c r="C55" s="23">
        <v>4620104</v>
      </c>
      <c r="D55" s="23">
        <v>539630</v>
      </c>
      <c r="E55" s="23">
        <v>432075</v>
      </c>
    </row>
    <row r="56" spans="1:7" ht="48.75" customHeight="1" x14ac:dyDescent="0.25">
      <c r="A56" s="35" t="s">
        <v>453</v>
      </c>
      <c r="B56" s="203" t="s">
        <v>451</v>
      </c>
      <c r="C56" s="23">
        <f>C57</f>
        <v>50000</v>
      </c>
      <c r="D56" s="23">
        <f>D57</f>
        <v>50000</v>
      </c>
      <c r="E56" s="23">
        <f>E57</f>
        <v>50000</v>
      </c>
    </row>
    <row r="57" spans="1:7" ht="60.75" customHeight="1" x14ac:dyDescent="0.25">
      <c r="A57" s="35" t="s">
        <v>454</v>
      </c>
      <c r="B57" s="203" t="s">
        <v>452</v>
      </c>
      <c r="C57" s="23">
        <v>50000</v>
      </c>
      <c r="D57" s="23">
        <v>50000</v>
      </c>
      <c r="E57" s="23">
        <v>50000</v>
      </c>
    </row>
    <row r="58" spans="1:7" ht="52.5" customHeight="1" x14ac:dyDescent="0.2">
      <c r="A58" s="35" t="s">
        <v>398</v>
      </c>
      <c r="B58" s="119" t="s">
        <v>471</v>
      </c>
      <c r="C58" s="23">
        <f>C59</f>
        <v>61875</v>
      </c>
      <c r="D58" s="23">
        <f t="shared" ref="D58:E58" si="3">D59</f>
        <v>0</v>
      </c>
      <c r="E58" s="23">
        <f t="shared" si="3"/>
        <v>0</v>
      </c>
    </row>
    <row r="59" spans="1:7" ht="88.9" customHeight="1" x14ac:dyDescent="0.2">
      <c r="A59" s="35" t="s">
        <v>396</v>
      </c>
      <c r="B59" s="119" t="s">
        <v>397</v>
      </c>
      <c r="C59" s="23">
        <v>61875</v>
      </c>
      <c r="D59" s="23">
        <v>0</v>
      </c>
      <c r="E59" s="23">
        <v>0</v>
      </c>
    </row>
    <row r="60" spans="1:7" s="36" customFormat="1" ht="20.25" customHeight="1" x14ac:dyDescent="0.25">
      <c r="A60" s="37" t="s">
        <v>49</v>
      </c>
      <c r="B60" s="40" t="s">
        <v>50</v>
      </c>
      <c r="C60" s="39">
        <f t="shared" ref="C60:E60" si="4">C61</f>
        <v>880404.15</v>
      </c>
      <c r="D60" s="39">
        <f t="shared" si="4"/>
        <v>908825.83</v>
      </c>
      <c r="E60" s="39">
        <f t="shared" si="4"/>
        <v>933191.57</v>
      </c>
      <c r="G60" s="128"/>
    </row>
    <row r="61" spans="1:7" s="36" customFormat="1" ht="33" customHeight="1" x14ac:dyDescent="0.25">
      <c r="A61" s="37" t="s">
        <v>51</v>
      </c>
      <c r="B61" s="46" t="s">
        <v>52</v>
      </c>
      <c r="C61" s="39">
        <f>C62</f>
        <v>880404.15</v>
      </c>
      <c r="D61" s="39">
        <f>D62</f>
        <v>908825.83</v>
      </c>
      <c r="E61" s="39">
        <f>E62</f>
        <v>933191.57</v>
      </c>
    </row>
    <row r="62" spans="1:7" ht="34.5" customHeight="1" x14ac:dyDescent="0.2">
      <c r="A62" s="21" t="s">
        <v>311</v>
      </c>
      <c r="B62" s="31" t="s">
        <v>53</v>
      </c>
      <c r="C62" s="23">
        <f>C63+C65</f>
        <v>880404.15</v>
      </c>
      <c r="D62" s="23">
        <f>D63+D65</f>
        <v>908825.83</v>
      </c>
      <c r="E62" s="23">
        <f>E63+E65</f>
        <v>933191.57</v>
      </c>
    </row>
    <row r="63" spans="1:7" ht="52.5" customHeight="1" x14ac:dyDescent="0.2">
      <c r="A63" s="21" t="s">
        <v>312</v>
      </c>
      <c r="B63" s="31" t="s">
        <v>133</v>
      </c>
      <c r="C63" s="23">
        <f>C64</f>
        <v>198066.13</v>
      </c>
      <c r="D63" s="23">
        <f>D64</f>
        <v>203997.99</v>
      </c>
      <c r="E63" s="23">
        <f>E64</f>
        <v>203997.99</v>
      </c>
    </row>
    <row r="64" spans="1:7" ht="47.25" customHeight="1" x14ac:dyDescent="0.2">
      <c r="A64" s="21" t="s">
        <v>313</v>
      </c>
      <c r="B64" s="31" t="s">
        <v>134</v>
      </c>
      <c r="C64" s="23">
        <v>198066.13</v>
      </c>
      <c r="D64" s="23">
        <v>203997.99</v>
      </c>
      <c r="E64" s="23">
        <v>203997.99</v>
      </c>
    </row>
    <row r="65" spans="1:5" ht="48.75" customHeight="1" x14ac:dyDescent="0.2">
      <c r="A65" s="21" t="s">
        <v>314</v>
      </c>
      <c r="B65" s="31" t="s">
        <v>472</v>
      </c>
      <c r="C65" s="23">
        <f>C66</f>
        <v>682338.02</v>
      </c>
      <c r="D65" s="23">
        <f t="shared" ref="D65:E65" si="5">D66</f>
        <v>704827.84</v>
      </c>
      <c r="E65" s="23">
        <f t="shared" si="5"/>
        <v>729193.58</v>
      </c>
    </row>
    <row r="66" spans="1:5" ht="67.5" customHeight="1" x14ac:dyDescent="0.2">
      <c r="A66" s="21" t="s">
        <v>315</v>
      </c>
      <c r="B66" s="31" t="s">
        <v>473</v>
      </c>
      <c r="C66" s="23">
        <v>682338.02</v>
      </c>
      <c r="D66" s="23">
        <v>704827.84</v>
      </c>
      <c r="E66" s="23">
        <v>729193.58</v>
      </c>
    </row>
    <row r="67" spans="1:5" s="36" customFormat="1" ht="19.5" customHeight="1" x14ac:dyDescent="0.2">
      <c r="A67" s="37"/>
      <c r="B67" s="47" t="s">
        <v>54</v>
      </c>
      <c r="C67" s="39">
        <f>C60+C14</f>
        <v>85733726.909999996</v>
      </c>
      <c r="D67" s="39">
        <f>D60+D14</f>
        <v>77353822.640000001</v>
      </c>
      <c r="E67" s="39">
        <f>E60+E14</f>
        <v>76669523.989999995</v>
      </c>
    </row>
  </sheetData>
  <mergeCells count="4">
    <mergeCell ref="A11:A13"/>
    <mergeCell ref="B11:B13"/>
    <mergeCell ref="C11:E12"/>
    <mergeCell ref="A9:E9"/>
  </mergeCells>
  <pageMargins left="1.1811023622047245" right="0.39370078740157483" top="0.59055118110236227" bottom="0.59055118110236227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J207"/>
  <sheetViews>
    <sheetView zoomScaleNormal="100" workbookViewId="0">
      <selection activeCell="A11" sqref="A11:F11"/>
    </sheetView>
  </sheetViews>
  <sheetFormatPr defaultRowHeight="12.75" x14ac:dyDescent="0.2"/>
  <cols>
    <col min="1" max="1" width="57" customWidth="1"/>
    <col min="2" max="2" width="17.7109375" customWidth="1"/>
    <col min="3" max="3" width="6.42578125" customWidth="1"/>
    <col min="4" max="4" width="17.5703125" customWidth="1"/>
    <col min="5" max="5" width="17" customWidth="1"/>
    <col min="6" max="6" width="17.85546875" customWidth="1"/>
    <col min="8" max="8" width="11.7109375" bestFit="1" customWidth="1"/>
    <col min="10" max="10" width="12.7109375" bestFit="1" customWidth="1"/>
  </cols>
  <sheetData>
    <row r="7" spans="1:6" ht="21" customHeight="1" x14ac:dyDescent="0.2"/>
    <row r="8" spans="1:6" ht="60.75" customHeight="1" x14ac:dyDescent="0.2"/>
    <row r="9" spans="1:6" ht="21.75" hidden="1" customHeight="1" x14ac:dyDescent="0.2"/>
    <row r="10" spans="1:6" ht="12.75" hidden="1" customHeight="1" x14ac:dyDescent="0.2"/>
    <row r="11" spans="1:6" ht="115.5" customHeight="1" x14ac:dyDescent="0.3">
      <c r="A11" s="219" t="s">
        <v>433</v>
      </c>
      <c r="B11" s="219"/>
      <c r="C11" s="219"/>
      <c r="D11" s="219"/>
      <c r="E11" s="219"/>
      <c r="F11" s="219"/>
    </row>
    <row r="12" spans="1:6" ht="16.5" x14ac:dyDescent="0.25">
      <c r="B12" s="1"/>
      <c r="C12" s="2"/>
      <c r="F12" s="2" t="s">
        <v>367</v>
      </c>
    </row>
    <row r="13" spans="1:6" ht="16.5" x14ac:dyDescent="0.2">
      <c r="A13" s="226" t="s">
        <v>1</v>
      </c>
      <c r="B13" s="226" t="s">
        <v>2</v>
      </c>
      <c r="C13" s="228" t="s">
        <v>3</v>
      </c>
      <c r="D13" s="230" t="s">
        <v>0</v>
      </c>
      <c r="E13" s="230"/>
      <c r="F13" s="230"/>
    </row>
    <row r="14" spans="1:6" ht="16.5" x14ac:dyDescent="0.2">
      <c r="A14" s="227"/>
      <c r="B14" s="227"/>
      <c r="C14" s="229"/>
      <c r="D14" s="129" t="s">
        <v>333</v>
      </c>
      <c r="E14" s="129" t="s">
        <v>395</v>
      </c>
      <c r="F14" s="129" t="s">
        <v>432</v>
      </c>
    </row>
    <row r="15" spans="1:6" s="36" customFormat="1" ht="49.5" x14ac:dyDescent="0.2">
      <c r="A15" s="130" t="s">
        <v>287</v>
      </c>
      <c r="B15" s="131" t="s">
        <v>139</v>
      </c>
      <c r="C15" s="131"/>
      <c r="D15" s="132">
        <f>D16+D47+D56+D63+D80</f>
        <v>22342605.48</v>
      </c>
      <c r="E15" s="132">
        <f>E16+E47+E56+E63+E80</f>
        <v>20190917.009999998</v>
      </c>
      <c r="F15" s="132">
        <f>F16+F47+F56+F63+F80</f>
        <v>18845730.359999999</v>
      </c>
    </row>
    <row r="16" spans="1:6" ht="63" customHeight="1" x14ac:dyDescent="0.2">
      <c r="A16" s="133" t="s">
        <v>303</v>
      </c>
      <c r="B16" s="134" t="s">
        <v>140</v>
      </c>
      <c r="C16" s="134"/>
      <c r="D16" s="135">
        <f>D17+D21+D33+D37+D41</f>
        <v>18049517.940000001</v>
      </c>
      <c r="E16" s="135">
        <f>E17+E21+E33+E37+E41</f>
        <v>17711479.789999999</v>
      </c>
      <c r="F16" s="135">
        <f>F17+F21+F33+F37+F41</f>
        <v>16845983.740000002</v>
      </c>
    </row>
    <row r="17" spans="1:10" ht="50.25" customHeight="1" x14ac:dyDescent="0.2">
      <c r="A17" s="133" t="s">
        <v>178</v>
      </c>
      <c r="B17" s="134" t="s">
        <v>166</v>
      </c>
      <c r="C17" s="134"/>
      <c r="D17" s="135">
        <f t="shared" ref="D17:F19" si="0">D18</f>
        <v>1443000</v>
      </c>
      <c r="E17" s="135">
        <f t="shared" si="0"/>
        <v>1414000</v>
      </c>
      <c r="F17" s="135">
        <f t="shared" si="0"/>
        <v>1414000</v>
      </c>
    </row>
    <row r="18" spans="1:10" ht="48" customHeight="1" x14ac:dyDescent="0.2">
      <c r="A18" s="133" t="s">
        <v>7</v>
      </c>
      <c r="B18" s="134" t="s">
        <v>167</v>
      </c>
      <c r="C18" s="134"/>
      <c r="D18" s="135">
        <f t="shared" si="0"/>
        <v>1443000</v>
      </c>
      <c r="E18" s="135">
        <f t="shared" si="0"/>
        <v>1414000</v>
      </c>
      <c r="F18" s="135">
        <f t="shared" si="0"/>
        <v>1414000</v>
      </c>
      <c r="J18" s="71"/>
    </row>
    <row r="19" spans="1:10" ht="88.9" customHeight="1" x14ac:dyDescent="0.25">
      <c r="A19" s="136" t="s">
        <v>60</v>
      </c>
      <c r="B19" s="134" t="s">
        <v>167</v>
      </c>
      <c r="C19" s="134" t="s">
        <v>61</v>
      </c>
      <c r="D19" s="135">
        <f t="shared" si="0"/>
        <v>1443000</v>
      </c>
      <c r="E19" s="135">
        <f t="shared" si="0"/>
        <v>1414000</v>
      </c>
      <c r="F19" s="135">
        <f t="shared" si="0"/>
        <v>1414000</v>
      </c>
    </row>
    <row r="20" spans="1:10" ht="32.25" customHeight="1" x14ac:dyDescent="0.25">
      <c r="A20" s="136" t="s">
        <v>65</v>
      </c>
      <c r="B20" s="134" t="s">
        <v>167</v>
      </c>
      <c r="C20" s="134" t="s">
        <v>66</v>
      </c>
      <c r="D20" s="135">
        <v>1443000</v>
      </c>
      <c r="E20" s="135">
        <v>1414000</v>
      </c>
      <c r="F20" s="135">
        <v>1414000</v>
      </c>
    </row>
    <row r="21" spans="1:10" ht="49.15" customHeight="1" x14ac:dyDescent="0.2">
      <c r="A21" s="133" t="s">
        <v>179</v>
      </c>
      <c r="B21" s="134" t="s">
        <v>180</v>
      </c>
      <c r="C21" s="134"/>
      <c r="D21" s="135">
        <f>D22+D25+D28</f>
        <v>16117866.73</v>
      </c>
      <c r="E21" s="135">
        <f>E22+E25+E28</f>
        <v>15816866.73</v>
      </c>
      <c r="F21" s="135">
        <f>F22+F25+F28</f>
        <v>15046866.73</v>
      </c>
      <c r="J21" s="71"/>
    </row>
    <row r="22" spans="1:10" ht="19.5" customHeight="1" x14ac:dyDescent="0.25">
      <c r="A22" s="137" t="s">
        <v>4</v>
      </c>
      <c r="B22" s="134" t="s">
        <v>181</v>
      </c>
      <c r="C22" s="134"/>
      <c r="D22" s="135">
        <f t="shared" ref="D22:F23" si="1">D23</f>
        <v>13254000</v>
      </c>
      <c r="E22" s="135">
        <f t="shared" si="1"/>
        <v>13237000</v>
      </c>
      <c r="F22" s="135">
        <f t="shared" si="1"/>
        <v>12467000</v>
      </c>
      <c r="H22" s="71"/>
    </row>
    <row r="23" spans="1:10" ht="84" customHeight="1" x14ac:dyDescent="0.25">
      <c r="A23" s="136" t="s">
        <v>60</v>
      </c>
      <c r="B23" s="134" t="s">
        <v>181</v>
      </c>
      <c r="C23" s="134" t="s">
        <v>61</v>
      </c>
      <c r="D23" s="135">
        <f t="shared" si="1"/>
        <v>13254000</v>
      </c>
      <c r="E23" s="135">
        <f t="shared" si="1"/>
        <v>13237000</v>
      </c>
      <c r="F23" s="135">
        <f t="shared" si="1"/>
        <v>12467000</v>
      </c>
      <c r="J23" s="71"/>
    </row>
    <row r="24" spans="1:10" ht="31.5" customHeight="1" x14ac:dyDescent="0.25">
      <c r="A24" s="136" t="s">
        <v>65</v>
      </c>
      <c r="B24" s="134" t="s">
        <v>181</v>
      </c>
      <c r="C24" s="134" t="s">
        <v>66</v>
      </c>
      <c r="D24" s="135">
        <v>13254000</v>
      </c>
      <c r="E24" s="135">
        <v>13237000</v>
      </c>
      <c r="F24" s="135">
        <v>12467000</v>
      </c>
    </row>
    <row r="25" spans="1:10" ht="16.5" x14ac:dyDescent="0.25">
      <c r="A25" s="138" t="s">
        <v>340</v>
      </c>
      <c r="B25" s="134" t="s">
        <v>335</v>
      </c>
      <c r="C25" s="134"/>
      <c r="D25" s="135">
        <f t="shared" ref="D25:F26" si="2">D26</f>
        <v>600000</v>
      </c>
      <c r="E25" s="135">
        <f t="shared" si="2"/>
        <v>500000</v>
      </c>
      <c r="F25" s="135">
        <f t="shared" si="2"/>
        <v>500000</v>
      </c>
    </row>
    <row r="26" spans="1:10" ht="33" x14ac:dyDescent="0.25">
      <c r="A26" s="138" t="s">
        <v>338</v>
      </c>
      <c r="B26" s="134" t="s">
        <v>335</v>
      </c>
      <c r="C26" s="134" t="s">
        <v>336</v>
      </c>
      <c r="D26" s="135">
        <f t="shared" si="2"/>
        <v>600000</v>
      </c>
      <c r="E26" s="135">
        <f t="shared" si="2"/>
        <v>500000</v>
      </c>
      <c r="F26" s="135">
        <f t="shared" si="2"/>
        <v>500000</v>
      </c>
    </row>
    <row r="27" spans="1:10" ht="16.5" x14ac:dyDescent="0.25">
      <c r="A27" s="138" t="s">
        <v>339</v>
      </c>
      <c r="B27" s="134" t="s">
        <v>335</v>
      </c>
      <c r="C27" s="134" t="s">
        <v>337</v>
      </c>
      <c r="D27" s="135">
        <v>600000</v>
      </c>
      <c r="E27" s="135">
        <v>500000</v>
      </c>
      <c r="F27" s="135">
        <v>500000</v>
      </c>
    </row>
    <row r="28" spans="1:10" ht="33.75" customHeight="1" x14ac:dyDescent="0.25">
      <c r="A28" s="138" t="s">
        <v>388</v>
      </c>
      <c r="B28" s="134" t="s">
        <v>334</v>
      </c>
      <c r="C28" s="134"/>
      <c r="D28" s="135">
        <f>D29+D31</f>
        <v>2263866.73</v>
      </c>
      <c r="E28" s="135">
        <f>E29+E31</f>
        <v>2079866.73</v>
      </c>
      <c r="F28" s="135">
        <f>F29+F31</f>
        <v>2079866.73</v>
      </c>
    </row>
    <row r="29" spans="1:10" ht="31.5" customHeight="1" x14ac:dyDescent="0.2">
      <c r="A29" s="139" t="s">
        <v>430</v>
      </c>
      <c r="B29" s="134" t="s">
        <v>334</v>
      </c>
      <c r="C29" s="134" t="s">
        <v>68</v>
      </c>
      <c r="D29" s="135">
        <f>D30</f>
        <v>2210796.73</v>
      </c>
      <c r="E29" s="135">
        <f>E30</f>
        <v>2026796.73</v>
      </c>
      <c r="F29" s="135">
        <f>F30</f>
        <v>2026796.73</v>
      </c>
    </row>
    <row r="30" spans="1:10" ht="30.75" customHeight="1" x14ac:dyDescent="0.25">
      <c r="A30" s="136" t="s">
        <v>63</v>
      </c>
      <c r="B30" s="134" t="s">
        <v>334</v>
      </c>
      <c r="C30" s="134" t="s">
        <v>62</v>
      </c>
      <c r="D30" s="135">
        <v>2210796.73</v>
      </c>
      <c r="E30" s="135">
        <v>2026796.73</v>
      </c>
      <c r="F30" s="135">
        <v>2026796.73</v>
      </c>
    </row>
    <row r="31" spans="1:10" ht="16.5" x14ac:dyDescent="0.25">
      <c r="A31" s="140" t="s">
        <v>64</v>
      </c>
      <c r="B31" s="134" t="s">
        <v>334</v>
      </c>
      <c r="C31" s="134" t="s">
        <v>67</v>
      </c>
      <c r="D31" s="135">
        <f>D32</f>
        <v>53070</v>
      </c>
      <c r="E31" s="135">
        <f>E32</f>
        <v>53070</v>
      </c>
      <c r="F31" s="135">
        <f>F32</f>
        <v>53070</v>
      </c>
    </row>
    <row r="32" spans="1:10" ht="16.5" x14ac:dyDescent="0.25">
      <c r="A32" s="138" t="s">
        <v>5</v>
      </c>
      <c r="B32" s="134" t="s">
        <v>334</v>
      </c>
      <c r="C32" s="134" t="s">
        <v>6</v>
      </c>
      <c r="D32" s="141">
        <v>53070</v>
      </c>
      <c r="E32" s="135">
        <v>53070</v>
      </c>
      <c r="F32" s="135">
        <v>53070</v>
      </c>
    </row>
    <row r="33" spans="1:6" ht="30.75" customHeight="1" x14ac:dyDescent="0.2">
      <c r="A33" s="133" t="s">
        <v>183</v>
      </c>
      <c r="B33" s="134" t="s">
        <v>182</v>
      </c>
      <c r="C33" s="134"/>
      <c r="D33" s="135">
        <f t="shared" ref="D33:F35" si="3">D34</f>
        <v>10000</v>
      </c>
      <c r="E33" s="135">
        <f t="shared" si="3"/>
        <v>10000</v>
      </c>
      <c r="F33" s="135">
        <f t="shared" si="3"/>
        <v>10000</v>
      </c>
    </row>
    <row r="34" spans="1:6" ht="16.5" x14ac:dyDescent="0.25">
      <c r="A34" s="140" t="s">
        <v>143</v>
      </c>
      <c r="B34" s="142" t="s">
        <v>184</v>
      </c>
      <c r="C34" s="142"/>
      <c r="D34" s="135">
        <f t="shared" si="3"/>
        <v>10000</v>
      </c>
      <c r="E34" s="135">
        <f t="shared" si="3"/>
        <v>10000</v>
      </c>
      <c r="F34" s="135">
        <f t="shared" si="3"/>
        <v>10000</v>
      </c>
    </row>
    <row r="35" spans="1:6" ht="16.5" x14ac:dyDescent="0.25">
      <c r="A35" s="140" t="s">
        <v>64</v>
      </c>
      <c r="B35" s="142" t="s">
        <v>184</v>
      </c>
      <c r="C35" s="142" t="s">
        <v>67</v>
      </c>
      <c r="D35" s="135">
        <f t="shared" si="3"/>
        <v>10000</v>
      </c>
      <c r="E35" s="135">
        <f t="shared" si="3"/>
        <v>10000</v>
      </c>
      <c r="F35" s="135">
        <f t="shared" si="3"/>
        <v>10000</v>
      </c>
    </row>
    <row r="36" spans="1:6" ht="16.5" x14ac:dyDescent="0.2">
      <c r="A36" s="143" t="s">
        <v>5</v>
      </c>
      <c r="B36" s="142" t="s">
        <v>184</v>
      </c>
      <c r="C36" s="142" t="s">
        <v>6</v>
      </c>
      <c r="D36" s="135">
        <v>10000</v>
      </c>
      <c r="E36" s="135">
        <v>10000</v>
      </c>
      <c r="F36" s="135">
        <v>10000</v>
      </c>
    </row>
    <row r="37" spans="1:6" ht="49.5" x14ac:dyDescent="0.2">
      <c r="A37" s="143" t="s">
        <v>186</v>
      </c>
      <c r="B37" s="134" t="s">
        <v>185</v>
      </c>
      <c r="C37" s="142"/>
      <c r="D37" s="135">
        <f t="shared" ref="D37:F39" si="4">D38</f>
        <v>133000</v>
      </c>
      <c r="E37" s="135">
        <f t="shared" si="4"/>
        <v>133000</v>
      </c>
      <c r="F37" s="135">
        <f t="shared" si="4"/>
        <v>133000</v>
      </c>
    </row>
    <row r="38" spans="1:6" ht="16.5" x14ac:dyDescent="0.25">
      <c r="A38" s="138" t="s">
        <v>11</v>
      </c>
      <c r="B38" s="134" t="s">
        <v>187</v>
      </c>
      <c r="C38" s="142"/>
      <c r="D38" s="135">
        <f t="shared" si="4"/>
        <v>133000</v>
      </c>
      <c r="E38" s="135">
        <f t="shared" si="4"/>
        <v>133000</v>
      </c>
      <c r="F38" s="135">
        <f t="shared" si="4"/>
        <v>133000</v>
      </c>
    </row>
    <row r="39" spans="1:6" ht="33" x14ac:dyDescent="0.2">
      <c r="A39" s="139" t="s">
        <v>430</v>
      </c>
      <c r="B39" s="134" t="s">
        <v>187</v>
      </c>
      <c r="C39" s="134" t="s">
        <v>68</v>
      </c>
      <c r="D39" s="135">
        <f t="shared" si="4"/>
        <v>133000</v>
      </c>
      <c r="E39" s="135">
        <f t="shared" si="4"/>
        <v>133000</v>
      </c>
      <c r="F39" s="135">
        <f t="shared" si="4"/>
        <v>133000</v>
      </c>
    </row>
    <row r="40" spans="1:6" ht="33" customHeight="1" x14ac:dyDescent="0.25">
      <c r="A40" s="136" t="s">
        <v>63</v>
      </c>
      <c r="B40" s="134" t="s">
        <v>187</v>
      </c>
      <c r="C40" s="134" t="s">
        <v>62</v>
      </c>
      <c r="D40" s="135">
        <v>133000</v>
      </c>
      <c r="E40" s="135">
        <v>133000</v>
      </c>
      <c r="F40" s="135">
        <v>133000</v>
      </c>
    </row>
    <row r="41" spans="1:6" ht="33.6" customHeight="1" x14ac:dyDescent="0.2">
      <c r="A41" s="143" t="s">
        <v>188</v>
      </c>
      <c r="B41" s="134" t="s">
        <v>189</v>
      </c>
      <c r="C41" s="142"/>
      <c r="D41" s="135">
        <f>D42</f>
        <v>345651.21</v>
      </c>
      <c r="E41" s="135">
        <f>E42</f>
        <v>337613.06</v>
      </c>
      <c r="F41" s="135">
        <f>F42</f>
        <v>242117.01</v>
      </c>
    </row>
    <row r="42" spans="1:6" ht="20.25" customHeight="1" x14ac:dyDescent="0.25">
      <c r="A42" s="140" t="s">
        <v>143</v>
      </c>
      <c r="B42" s="142" t="s">
        <v>217</v>
      </c>
      <c r="C42" s="142"/>
      <c r="D42" s="135">
        <f>D43+D45</f>
        <v>345651.21</v>
      </c>
      <c r="E42" s="135">
        <f>E43+E45</f>
        <v>337613.06</v>
      </c>
      <c r="F42" s="135">
        <f>F43+F45</f>
        <v>242117.01</v>
      </c>
    </row>
    <row r="43" spans="1:6" ht="33" x14ac:dyDescent="0.2">
      <c r="A43" s="139" t="s">
        <v>430</v>
      </c>
      <c r="B43" s="142" t="s">
        <v>217</v>
      </c>
      <c r="C43" s="134" t="s">
        <v>68</v>
      </c>
      <c r="D43" s="135">
        <f>D44</f>
        <v>281651.21000000002</v>
      </c>
      <c r="E43" s="135">
        <f>E44</f>
        <v>273613.06</v>
      </c>
      <c r="F43" s="135">
        <f>F44</f>
        <v>178117.01</v>
      </c>
    </row>
    <row r="44" spans="1:6" ht="33" customHeight="1" x14ac:dyDescent="0.25">
      <c r="A44" s="136" t="s">
        <v>63</v>
      </c>
      <c r="B44" s="142" t="s">
        <v>217</v>
      </c>
      <c r="C44" s="134" t="s">
        <v>62</v>
      </c>
      <c r="D44" s="135">
        <v>281651.21000000002</v>
      </c>
      <c r="E44" s="135">
        <v>273613.06</v>
      </c>
      <c r="F44" s="135">
        <v>178117.01</v>
      </c>
    </row>
    <row r="45" spans="1:6" ht="17.25" customHeight="1" x14ac:dyDescent="0.25">
      <c r="A45" s="136" t="s">
        <v>71</v>
      </c>
      <c r="B45" s="142" t="s">
        <v>217</v>
      </c>
      <c r="C45" s="134" t="s">
        <v>70</v>
      </c>
      <c r="D45" s="135">
        <f>D46</f>
        <v>64000</v>
      </c>
      <c r="E45" s="135">
        <f>E46</f>
        <v>64000</v>
      </c>
      <c r="F45" s="135">
        <f>F46</f>
        <v>64000</v>
      </c>
    </row>
    <row r="46" spans="1:6" ht="18" customHeight="1" x14ac:dyDescent="0.25">
      <c r="A46" s="140" t="s">
        <v>392</v>
      </c>
      <c r="B46" s="142" t="s">
        <v>217</v>
      </c>
      <c r="C46" s="134" t="s">
        <v>391</v>
      </c>
      <c r="D46" s="135">
        <v>64000</v>
      </c>
      <c r="E46" s="135">
        <v>64000</v>
      </c>
      <c r="F46" s="135">
        <v>64000</v>
      </c>
    </row>
    <row r="47" spans="1:6" ht="66" x14ac:dyDescent="0.2">
      <c r="A47" s="133" t="s">
        <v>304</v>
      </c>
      <c r="B47" s="134" t="s">
        <v>141</v>
      </c>
      <c r="C47" s="144"/>
      <c r="D47" s="135">
        <f>D48+D52</f>
        <v>1218136</v>
      </c>
      <c r="E47" s="135">
        <f>E48+E52</f>
        <v>1038136</v>
      </c>
      <c r="F47" s="135">
        <f>F48+F52</f>
        <v>1038136</v>
      </c>
    </row>
    <row r="48" spans="1:6" ht="16.5" x14ac:dyDescent="0.2">
      <c r="A48" s="133" t="s">
        <v>15</v>
      </c>
      <c r="B48" s="134" t="s">
        <v>142</v>
      </c>
      <c r="C48" s="144"/>
      <c r="D48" s="141">
        <f t="shared" ref="D48:F50" si="5">D49</f>
        <v>788136</v>
      </c>
      <c r="E48" s="135">
        <f t="shared" si="5"/>
        <v>788136</v>
      </c>
      <c r="F48" s="135">
        <f t="shared" si="5"/>
        <v>788136</v>
      </c>
    </row>
    <row r="49" spans="1:6" ht="16.5" x14ac:dyDescent="0.25">
      <c r="A49" s="145" t="s">
        <v>73</v>
      </c>
      <c r="B49" s="146" t="s">
        <v>190</v>
      </c>
      <c r="C49" s="146"/>
      <c r="D49" s="141">
        <f t="shared" si="5"/>
        <v>788136</v>
      </c>
      <c r="E49" s="135">
        <f t="shared" si="5"/>
        <v>788136</v>
      </c>
      <c r="F49" s="135">
        <f t="shared" si="5"/>
        <v>788136</v>
      </c>
    </row>
    <row r="50" spans="1:6" ht="17.25" customHeight="1" x14ac:dyDescent="0.25">
      <c r="A50" s="138" t="s">
        <v>71</v>
      </c>
      <c r="B50" s="146" t="s">
        <v>190</v>
      </c>
      <c r="C50" s="147" t="s">
        <v>70</v>
      </c>
      <c r="D50" s="141">
        <f t="shared" si="5"/>
        <v>788136</v>
      </c>
      <c r="E50" s="135">
        <f t="shared" si="5"/>
        <v>788136</v>
      </c>
      <c r="F50" s="135">
        <f t="shared" si="5"/>
        <v>788136</v>
      </c>
    </row>
    <row r="51" spans="1:6" ht="33" x14ac:dyDescent="0.25">
      <c r="A51" s="145" t="s">
        <v>16</v>
      </c>
      <c r="B51" s="146" t="s">
        <v>190</v>
      </c>
      <c r="C51" s="147" t="s">
        <v>17</v>
      </c>
      <c r="D51" s="141">
        <v>788136</v>
      </c>
      <c r="E51" s="135">
        <v>788136</v>
      </c>
      <c r="F51" s="135">
        <v>788136</v>
      </c>
    </row>
    <row r="52" spans="1:6" ht="16.5" x14ac:dyDescent="0.2">
      <c r="A52" s="133" t="s">
        <v>192</v>
      </c>
      <c r="B52" s="134" t="s">
        <v>144</v>
      </c>
      <c r="C52" s="144"/>
      <c r="D52" s="141">
        <f t="shared" ref="D52:F54" si="6">D53</f>
        <v>430000</v>
      </c>
      <c r="E52" s="135">
        <f t="shared" si="6"/>
        <v>250000</v>
      </c>
      <c r="F52" s="135">
        <f t="shared" si="6"/>
        <v>250000</v>
      </c>
    </row>
    <row r="53" spans="1:6" ht="16.5" x14ac:dyDescent="0.25">
      <c r="A53" s="138" t="s">
        <v>69</v>
      </c>
      <c r="B53" s="148" t="s">
        <v>191</v>
      </c>
      <c r="C53" s="148"/>
      <c r="D53" s="141">
        <f t="shared" si="6"/>
        <v>430000</v>
      </c>
      <c r="E53" s="135">
        <f t="shared" si="6"/>
        <v>250000</v>
      </c>
      <c r="F53" s="135">
        <f t="shared" si="6"/>
        <v>250000</v>
      </c>
    </row>
    <row r="54" spans="1:6" ht="32.25" customHeight="1" x14ac:dyDescent="0.25">
      <c r="A54" s="138" t="s">
        <v>103</v>
      </c>
      <c r="B54" s="148" t="s">
        <v>191</v>
      </c>
      <c r="C54" s="148" t="s">
        <v>75</v>
      </c>
      <c r="D54" s="141">
        <f t="shared" si="6"/>
        <v>430000</v>
      </c>
      <c r="E54" s="135">
        <f t="shared" si="6"/>
        <v>250000</v>
      </c>
      <c r="F54" s="135">
        <f t="shared" si="6"/>
        <v>250000</v>
      </c>
    </row>
    <row r="55" spans="1:6" ht="49.5" x14ac:dyDescent="0.25">
      <c r="A55" s="138" t="s">
        <v>320</v>
      </c>
      <c r="B55" s="148" t="s">
        <v>191</v>
      </c>
      <c r="C55" s="148" t="s">
        <v>102</v>
      </c>
      <c r="D55" s="141">
        <v>430000</v>
      </c>
      <c r="E55" s="135">
        <v>250000</v>
      </c>
      <c r="F55" s="135">
        <v>250000</v>
      </c>
    </row>
    <row r="56" spans="1:6" ht="82.9" customHeight="1" x14ac:dyDescent="0.2">
      <c r="A56" s="133" t="s">
        <v>285</v>
      </c>
      <c r="B56" s="134" t="s">
        <v>193</v>
      </c>
      <c r="C56" s="144"/>
      <c r="D56" s="141">
        <f t="shared" ref="D56:F57" si="7">D57</f>
        <v>198066.13</v>
      </c>
      <c r="E56" s="141">
        <f t="shared" si="7"/>
        <v>203997.99</v>
      </c>
      <c r="F56" s="141">
        <f t="shared" si="7"/>
        <v>203997.99</v>
      </c>
    </row>
    <row r="57" spans="1:6" ht="33" x14ac:dyDescent="0.2">
      <c r="A57" s="133" t="s">
        <v>195</v>
      </c>
      <c r="B57" s="134" t="s">
        <v>194</v>
      </c>
      <c r="C57" s="144"/>
      <c r="D57" s="141">
        <f t="shared" si="7"/>
        <v>198066.13</v>
      </c>
      <c r="E57" s="141">
        <f t="shared" si="7"/>
        <v>203997.99</v>
      </c>
      <c r="F57" s="141">
        <f t="shared" si="7"/>
        <v>203997.99</v>
      </c>
    </row>
    <row r="58" spans="1:6" ht="132" x14ac:dyDescent="0.2">
      <c r="A58" s="149" t="s">
        <v>164</v>
      </c>
      <c r="B58" s="146" t="s">
        <v>196</v>
      </c>
      <c r="C58" s="142"/>
      <c r="D58" s="141">
        <f>D59+D61</f>
        <v>198066.13</v>
      </c>
      <c r="E58" s="141">
        <f>E59+E61</f>
        <v>203997.99</v>
      </c>
      <c r="F58" s="141">
        <f>F59+F61</f>
        <v>203997.99</v>
      </c>
    </row>
    <row r="59" spans="1:6" ht="82.5" x14ac:dyDescent="0.2">
      <c r="A59" s="150" t="s">
        <v>60</v>
      </c>
      <c r="B59" s="146" t="s">
        <v>196</v>
      </c>
      <c r="C59" s="142" t="s">
        <v>61</v>
      </c>
      <c r="D59" s="141">
        <f>D60</f>
        <v>172231.42</v>
      </c>
      <c r="E59" s="141">
        <f>E60</f>
        <v>177389.56</v>
      </c>
      <c r="F59" s="141">
        <f>F60</f>
        <v>177389.56</v>
      </c>
    </row>
    <row r="60" spans="1:6" ht="33" x14ac:dyDescent="0.25">
      <c r="A60" s="136" t="s">
        <v>65</v>
      </c>
      <c r="B60" s="146" t="s">
        <v>196</v>
      </c>
      <c r="C60" s="142" t="s">
        <v>66</v>
      </c>
      <c r="D60" s="141">
        <v>172231.42</v>
      </c>
      <c r="E60" s="141">
        <v>177389.56</v>
      </c>
      <c r="F60" s="141">
        <v>177389.56</v>
      </c>
    </row>
    <row r="61" spans="1:6" ht="33" x14ac:dyDescent="0.2">
      <c r="A61" s="139" t="s">
        <v>430</v>
      </c>
      <c r="B61" s="146" t="s">
        <v>196</v>
      </c>
      <c r="C61" s="142" t="s">
        <v>68</v>
      </c>
      <c r="D61" s="141">
        <f>D62</f>
        <v>25834.71</v>
      </c>
      <c r="E61" s="141">
        <f>E62</f>
        <v>26608.43</v>
      </c>
      <c r="F61" s="141">
        <f>F62</f>
        <v>26608.43</v>
      </c>
    </row>
    <row r="62" spans="1:6" ht="32.25" customHeight="1" x14ac:dyDescent="0.25">
      <c r="A62" s="136" t="s">
        <v>63</v>
      </c>
      <c r="B62" s="146" t="s">
        <v>196</v>
      </c>
      <c r="C62" s="142" t="s">
        <v>62</v>
      </c>
      <c r="D62" s="141">
        <v>25834.71</v>
      </c>
      <c r="E62" s="141">
        <v>26608.43</v>
      </c>
      <c r="F62" s="141">
        <v>26608.43</v>
      </c>
    </row>
    <row r="63" spans="1:6" ht="65.25" customHeight="1" x14ac:dyDescent="0.2">
      <c r="A63" s="133" t="s">
        <v>305</v>
      </c>
      <c r="B63" s="134" t="s">
        <v>197</v>
      </c>
      <c r="C63" s="144"/>
      <c r="D63" s="135">
        <f>D64+D68+D72+D76</f>
        <v>2872376.41</v>
      </c>
      <c r="E63" s="135">
        <f>E64+E68+E72+E76</f>
        <v>1232794.23</v>
      </c>
      <c r="F63" s="135">
        <f>F64+F68+F72+F76</f>
        <v>753103.63</v>
      </c>
    </row>
    <row r="64" spans="1:6" ht="49.5" x14ac:dyDescent="0.2">
      <c r="A64" s="133" t="s">
        <v>201</v>
      </c>
      <c r="B64" s="134" t="s">
        <v>198</v>
      </c>
      <c r="C64" s="144"/>
      <c r="D64" s="135">
        <f t="shared" ref="D64:F66" si="8">D65</f>
        <v>140000</v>
      </c>
      <c r="E64" s="135">
        <f t="shared" si="8"/>
        <v>100000</v>
      </c>
      <c r="F64" s="135">
        <f t="shared" si="8"/>
        <v>50000</v>
      </c>
    </row>
    <row r="65" spans="1:6" ht="33.75" customHeight="1" x14ac:dyDescent="0.25">
      <c r="A65" s="136" t="s">
        <v>72</v>
      </c>
      <c r="B65" s="142" t="s">
        <v>310</v>
      </c>
      <c r="C65" s="144"/>
      <c r="D65" s="135">
        <f t="shared" si="8"/>
        <v>140000</v>
      </c>
      <c r="E65" s="135">
        <f t="shared" si="8"/>
        <v>100000</v>
      </c>
      <c r="F65" s="135">
        <f t="shared" si="8"/>
        <v>50000</v>
      </c>
    </row>
    <row r="66" spans="1:6" ht="33" x14ac:dyDescent="0.2">
      <c r="A66" s="139" t="s">
        <v>430</v>
      </c>
      <c r="B66" s="142" t="s">
        <v>310</v>
      </c>
      <c r="C66" s="142" t="s">
        <v>68</v>
      </c>
      <c r="D66" s="135">
        <f t="shared" si="8"/>
        <v>140000</v>
      </c>
      <c r="E66" s="135">
        <f t="shared" si="8"/>
        <v>100000</v>
      </c>
      <c r="F66" s="135">
        <f t="shared" si="8"/>
        <v>50000</v>
      </c>
    </row>
    <row r="67" spans="1:6" ht="38.450000000000003" customHeight="1" x14ac:dyDescent="0.25">
      <c r="A67" s="136" t="s">
        <v>63</v>
      </c>
      <c r="B67" s="142" t="s">
        <v>310</v>
      </c>
      <c r="C67" s="142" t="s">
        <v>62</v>
      </c>
      <c r="D67" s="135">
        <v>140000</v>
      </c>
      <c r="E67" s="135">
        <v>100000</v>
      </c>
      <c r="F67" s="135">
        <v>50000</v>
      </c>
    </row>
    <row r="68" spans="1:6" ht="33" x14ac:dyDescent="0.2">
      <c r="A68" s="133" t="s">
        <v>203</v>
      </c>
      <c r="B68" s="134" t="s">
        <v>200</v>
      </c>
      <c r="C68" s="144"/>
      <c r="D68" s="141">
        <f t="shared" ref="D68:F70" si="9">D69</f>
        <v>2470376.41</v>
      </c>
      <c r="E68" s="135">
        <f t="shared" si="9"/>
        <v>970794.23</v>
      </c>
      <c r="F68" s="135">
        <f t="shared" si="9"/>
        <v>671275.63</v>
      </c>
    </row>
    <row r="69" spans="1:6" ht="16.5" x14ac:dyDescent="0.25">
      <c r="A69" s="138" t="s">
        <v>11</v>
      </c>
      <c r="B69" s="134" t="s">
        <v>309</v>
      </c>
      <c r="C69" s="142"/>
      <c r="D69" s="135">
        <f t="shared" si="9"/>
        <v>2470376.41</v>
      </c>
      <c r="E69" s="135">
        <f t="shared" si="9"/>
        <v>970794.23</v>
      </c>
      <c r="F69" s="135">
        <f t="shared" si="9"/>
        <v>671275.63</v>
      </c>
    </row>
    <row r="70" spans="1:6" ht="33" x14ac:dyDescent="0.2">
      <c r="A70" s="139" t="s">
        <v>430</v>
      </c>
      <c r="B70" s="134" t="s">
        <v>309</v>
      </c>
      <c r="C70" s="134" t="s">
        <v>68</v>
      </c>
      <c r="D70" s="135">
        <f t="shared" si="9"/>
        <v>2470376.41</v>
      </c>
      <c r="E70" s="135">
        <f t="shared" si="9"/>
        <v>970794.23</v>
      </c>
      <c r="F70" s="135">
        <f t="shared" si="9"/>
        <v>671275.63</v>
      </c>
    </row>
    <row r="71" spans="1:6" ht="32.25" customHeight="1" x14ac:dyDescent="0.25">
      <c r="A71" s="136" t="s">
        <v>63</v>
      </c>
      <c r="B71" s="134" t="s">
        <v>309</v>
      </c>
      <c r="C71" s="134" t="s">
        <v>62</v>
      </c>
      <c r="D71" s="135">
        <v>2470376.41</v>
      </c>
      <c r="E71" s="135">
        <v>970794.23</v>
      </c>
      <c r="F71" s="135">
        <v>671275.63</v>
      </c>
    </row>
    <row r="72" spans="1:6" ht="16.5" x14ac:dyDescent="0.2">
      <c r="A72" s="133" t="s">
        <v>205</v>
      </c>
      <c r="B72" s="134" t="s">
        <v>202</v>
      </c>
      <c r="C72" s="144"/>
      <c r="D72" s="135">
        <f t="shared" ref="D72:F74" si="10">D73</f>
        <v>30000</v>
      </c>
      <c r="E72" s="135">
        <f t="shared" si="10"/>
        <v>30000</v>
      </c>
      <c r="F72" s="135">
        <f t="shared" si="10"/>
        <v>0</v>
      </c>
    </row>
    <row r="73" spans="1:6" ht="16.5" x14ac:dyDescent="0.25">
      <c r="A73" s="140" t="s">
        <v>143</v>
      </c>
      <c r="B73" s="142" t="s">
        <v>308</v>
      </c>
      <c r="C73" s="142"/>
      <c r="D73" s="135">
        <f t="shared" si="10"/>
        <v>30000</v>
      </c>
      <c r="E73" s="135">
        <f t="shared" si="10"/>
        <v>30000</v>
      </c>
      <c r="F73" s="135">
        <f t="shared" si="10"/>
        <v>0</v>
      </c>
    </row>
    <row r="74" spans="1:6" ht="16.5" x14ac:dyDescent="0.25">
      <c r="A74" s="140" t="s">
        <v>64</v>
      </c>
      <c r="B74" s="142" t="s">
        <v>308</v>
      </c>
      <c r="C74" s="142" t="s">
        <v>67</v>
      </c>
      <c r="D74" s="135">
        <f t="shared" si="10"/>
        <v>30000</v>
      </c>
      <c r="E74" s="135">
        <f t="shared" si="10"/>
        <v>30000</v>
      </c>
      <c r="F74" s="135">
        <f t="shared" si="10"/>
        <v>0</v>
      </c>
    </row>
    <row r="75" spans="1:6" ht="16.5" x14ac:dyDescent="0.25">
      <c r="A75" s="140" t="s">
        <v>135</v>
      </c>
      <c r="B75" s="142" t="s">
        <v>308</v>
      </c>
      <c r="C75" s="142" t="s">
        <v>136</v>
      </c>
      <c r="D75" s="135">
        <v>30000</v>
      </c>
      <c r="E75" s="135">
        <v>30000</v>
      </c>
      <c r="F75" s="135">
        <v>0</v>
      </c>
    </row>
    <row r="76" spans="1:6" ht="33" x14ac:dyDescent="0.2">
      <c r="A76" s="133" t="s">
        <v>206</v>
      </c>
      <c r="B76" s="134" t="s">
        <v>204</v>
      </c>
      <c r="C76" s="144"/>
      <c r="D76" s="135">
        <f t="shared" ref="D76:F78" si="11">D77</f>
        <v>232000</v>
      </c>
      <c r="E76" s="135">
        <f t="shared" si="11"/>
        <v>132000</v>
      </c>
      <c r="F76" s="135">
        <f t="shared" si="11"/>
        <v>31828</v>
      </c>
    </row>
    <row r="77" spans="1:6" ht="33" x14ac:dyDescent="0.25">
      <c r="A77" s="136" t="s">
        <v>157</v>
      </c>
      <c r="B77" s="142" t="s">
        <v>307</v>
      </c>
      <c r="C77" s="142"/>
      <c r="D77" s="135">
        <f t="shared" si="11"/>
        <v>232000</v>
      </c>
      <c r="E77" s="135">
        <f t="shared" si="11"/>
        <v>132000</v>
      </c>
      <c r="F77" s="135">
        <f t="shared" si="11"/>
        <v>31828</v>
      </c>
    </row>
    <row r="78" spans="1:6" ht="33" x14ac:dyDescent="0.2">
      <c r="A78" s="139" t="s">
        <v>430</v>
      </c>
      <c r="B78" s="142" t="s">
        <v>307</v>
      </c>
      <c r="C78" s="142" t="s">
        <v>68</v>
      </c>
      <c r="D78" s="135">
        <f t="shared" si="11"/>
        <v>232000</v>
      </c>
      <c r="E78" s="135">
        <f t="shared" si="11"/>
        <v>132000</v>
      </c>
      <c r="F78" s="135">
        <f t="shared" si="11"/>
        <v>31828</v>
      </c>
    </row>
    <row r="79" spans="1:6" ht="30.75" customHeight="1" x14ac:dyDescent="0.25">
      <c r="A79" s="136" t="s">
        <v>63</v>
      </c>
      <c r="B79" s="142" t="s">
        <v>307</v>
      </c>
      <c r="C79" s="142" t="s">
        <v>62</v>
      </c>
      <c r="D79" s="135">
        <v>232000</v>
      </c>
      <c r="E79" s="135">
        <v>132000</v>
      </c>
      <c r="F79" s="135">
        <v>31828</v>
      </c>
    </row>
    <row r="80" spans="1:6" ht="66" x14ac:dyDescent="0.2">
      <c r="A80" s="133" t="s">
        <v>306</v>
      </c>
      <c r="B80" s="134" t="s">
        <v>199</v>
      </c>
      <c r="C80" s="144"/>
      <c r="D80" s="141">
        <f>D81+D85</f>
        <v>4509</v>
      </c>
      <c r="E80" s="135">
        <f>E81+E85</f>
        <v>4509</v>
      </c>
      <c r="F80" s="135">
        <f>F81+F85</f>
        <v>4509</v>
      </c>
    </row>
    <row r="81" spans="1:6" ht="49.5" x14ac:dyDescent="0.2">
      <c r="A81" s="133" t="s">
        <v>208</v>
      </c>
      <c r="B81" s="134" t="s">
        <v>207</v>
      </c>
      <c r="C81" s="144"/>
      <c r="D81" s="141">
        <f t="shared" ref="D81:F83" si="12">D82</f>
        <v>3000</v>
      </c>
      <c r="E81" s="135">
        <f t="shared" si="12"/>
        <v>3000</v>
      </c>
      <c r="F81" s="135">
        <f t="shared" si="12"/>
        <v>3000</v>
      </c>
    </row>
    <row r="82" spans="1:6" ht="49.5" x14ac:dyDescent="0.25">
      <c r="A82" s="138" t="s">
        <v>159</v>
      </c>
      <c r="B82" s="134" t="s">
        <v>210</v>
      </c>
      <c r="C82" s="134"/>
      <c r="D82" s="141">
        <f t="shared" si="12"/>
        <v>3000</v>
      </c>
      <c r="E82" s="135">
        <f t="shared" si="12"/>
        <v>3000</v>
      </c>
      <c r="F82" s="135">
        <f t="shared" si="12"/>
        <v>3000</v>
      </c>
    </row>
    <row r="83" spans="1:6" ht="16.5" x14ac:dyDescent="0.25">
      <c r="A83" s="151" t="s">
        <v>161</v>
      </c>
      <c r="B83" s="134" t="s">
        <v>210</v>
      </c>
      <c r="C83" s="134" t="s">
        <v>160</v>
      </c>
      <c r="D83" s="141">
        <f t="shared" si="12"/>
        <v>3000</v>
      </c>
      <c r="E83" s="135">
        <f t="shared" si="12"/>
        <v>3000</v>
      </c>
      <c r="F83" s="135">
        <f t="shared" si="12"/>
        <v>3000</v>
      </c>
    </row>
    <row r="84" spans="1:6" ht="16.5" x14ac:dyDescent="0.25">
      <c r="A84" s="151" t="s">
        <v>162</v>
      </c>
      <c r="B84" s="134" t="s">
        <v>210</v>
      </c>
      <c r="C84" s="134" t="s">
        <v>158</v>
      </c>
      <c r="D84" s="141">
        <v>3000</v>
      </c>
      <c r="E84" s="135">
        <v>3000</v>
      </c>
      <c r="F84" s="135">
        <v>3000</v>
      </c>
    </row>
    <row r="85" spans="1:6" ht="49.5" x14ac:dyDescent="0.2">
      <c r="A85" s="133" t="s">
        <v>209</v>
      </c>
      <c r="B85" s="134" t="s">
        <v>211</v>
      </c>
      <c r="C85" s="144"/>
      <c r="D85" s="141">
        <f t="shared" ref="D85:F87" si="13">D86</f>
        <v>1509</v>
      </c>
      <c r="E85" s="135">
        <f t="shared" si="13"/>
        <v>1509</v>
      </c>
      <c r="F85" s="135">
        <f t="shared" si="13"/>
        <v>1509</v>
      </c>
    </row>
    <row r="86" spans="1:6" ht="49.5" x14ac:dyDescent="0.25">
      <c r="A86" s="138" t="s">
        <v>159</v>
      </c>
      <c r="B86" s="134" t="s">
        <v>212</v>
      </c>
      <c r="C86" s="134"/>
      <c r="D86" s="141">
        <f t="shared" si="13"/>
        <v>1509</v>
      </c>
      <c r="E86" s="135">
        <f t="shared" si="13"/>
        <v>1509</v>
      </c>
      <c r="F86" s="135">
        <f t="shared" si="13"/>
        <v>1509</v>
      </c>
    </row>
    <row r="87" spans="1:6" ht="16.5" x14ac:dyDescent="0.25">
      <c r="A87" s="151" t="s">
        <v>161</v>
      </c>
      <c r="B87" s="134" t="s">
        <v>212</v>
      </c>
      <c r="C87" s="134" t="s">
        <v>160</v>
      </c>
      <c r="D87" s="141">
        <f t="shared" si="13"/>
        <v>1509</v>
      </c>
      <c r="E87" s="135">
        <f t="shared" si="13"/>
        <v>1509</v>
      </c>
      <c r="F87" s="135">
        <f t="shared" si="13"/>
        <v>1509</v>
      </c>
    </row>
    <row r="88" spans="1:6" ht="16.5" x14ac:dyDescent="0.25">
      <c r="A88" s="151" t="s">
        <v>162</v>
      </c>
      <c r="B88" s="134" t="s">
        <v>212</v>
      </c>
      <c r="C88" s="134" t="s">
        <v>158</v>
      </c>
      <c r="D88" s="141">
        <v>1509</v>
      </c>
      <c r="E88" s="135">
        <v>1509</v>
      </c>
      <c r="F88" s="135">
        <v>1509</v>
      </c>
    </row>
    <row r="89" spans="1:6" s="36" customFormat="1" ht="99" x14ac:dyDescent="0.2">
      <c r="A89" s="69" t="s">
        <v>288</v>
      </c>
      <c r="B89" s="152" t="s">
        <v>120</v>
      </c>
      <c r="C89" s="152"/>
      <c r="D89" s="208">
        <f t="shared" ref="D89:F92" si="14">D90</f>
        <v>15000</v>
      </c>
      <c r="E89" s="132">
        <f t="shared" si="14"/>
        <v>15000</v>
      </c>
      <c r="F89" s="132">
        <f t="shared" si="14"/>
        <v>15000</v>
      </c>
    </row>
    <row r="90" spans="1:6" ht="16.5" x14ac:dyDescent="0.2">
      <c r="A90" s="54" t="s">
        <v>213</v>
      </c>
      <c r="B90" s="134" t="s">
        <v>214</v>
      </c>
      <c r="C90" s="146"/>
      <c r="D90" s="141">
        <f t="shared" si="14"/>
        <v>15000</v>
      </c>
      <c r="E90" s="135">
        <f t="shared" si="14"/>
        <v>15000</v>
      </c>
      <c r="F90" s="135">
        <f t="shared" si="14"/>
        <v>15000</v>
      </c>
    </row>
    <row r="91" spans="1:6" ht="33" x14ac:dyDescent="0.25">
      <c r="A91" s="140" t="s">
        <v>341</v>
      </c>
      <c r="B91" s="142" t="s">
        <v>350</v>
      </c>
      <c r="C91" s="142"/>
      <c r="D91" s="141">
        <f t="shared" si="14"/>
        <v>15000</v>
      </c>
      <c r="E91" s="135">
        <f t="shared" si="14"/>
        <v>15000</v>
      </c>
      <c r="F91" s="135">
        <f t="shared" si="14"/>
        <v>15000</v>
      </c>
    </row>
    <row r="92" spans="1:6" ht="16.5" x14ac:dyDescent="0.25">
      <c r="A92" s="137" t="s">
        <v>64</v>
      </c>
      <c r="B92" s="142" t="s">
        <v>350</v>
      </c>
      <c r="C92" s="146" t="s">
        <v>67</v>
      </c>
      <c r="D92" s="141">
        <f t="shared" si="14"/>
        <v>15000</v>
      </c>
      <c r="E92" s="135">
        <f t="shared" si="14"/>
        <v>15000</v>
      </c>
      <c r="F92" s="135">
        <f t="shared" si="14"/>
        <v>15000</v>
      </c>
    </row>
    <row r="93" spans="1:6" ht="66" x14ac:dyDescent="0.25">
      <c r="A93" s="140" t="s">
        <v>321</v>
      </c>
      <c r="B93" s="142" t="s">
        <v>350</v>
      </c>
      <c r="C93" s="146" t="s">
        <v>12</v>
      </c>
      <c r="D93" s="141">
        <v>15000</v>
      </c>
      <c r="E93" s="135">
        <v>15000</v>
      </c>
      <c r="F93" s="135">
        <v>15000</v>
      </c>
    </row>
    <row r="94" spans="1:6" s="36" customFormat="1" ht="87" customHeight="1" x14ac:dyDescent="0.2">
      <c r="A94" s="69" t="s">
        <v>289</v>
      </c>
      <c r="B94" s="131" t="s">
        <v>121</v>
      </c>
      <c r="C94" s="144"/>
      <c r="D94" s="208">
        <f>D95+D99+D103</f>
        <v>472927</v>
      </c>
      <c r="E94" s="132">
        <f>E95+E99+E103</f>
        <v>57719</v>
      </c>
      <c r="F94" s="132">
        <f>F95+F99+F103</f>
        <v>57991.67</v>
      </c>
    </row>
    <row r="95" spans="1:6" s="36" customFormat="1" ht="70.5" customHeight="1" x14ac:dyDescent="0.2">
      <c r="A95" s="54" t="s">
        <v>286</v>
      </c>
      <c r="B95" s="134" t="s">
        <v>236</v>
      </c>
      <c r="C95" s="144"/>
      <c r="D95" s="135">
        <f>D96</f>
        <v>47927</v>
      </c>
      <c r="E95" s="135">
        <f>E96</f>
        <v>57719</v>
      </c>
      <c r="F95" s="135">
        <f>F96</f>
        <v>57991.67</v>
      </c>
    </row>
    <row r="96" spans="1:6" s="36" customFormat="1" ht="33" x14ac:dyDescent="0.25">
      <c r="A96" s="140" t="s">
        <v>332</v>
      </c>
      <c r="B96" s="134" t="s">
        <v>331</v>
      </c>
      <c r="C96" s="144"/>
      <c r="D96" s="141">
        <f t="shared" ref="D96:F97" si="15">D97</f>
        <v>47927</v>
      </c>
      <c r="E96" s="135">
        <f t="shared" si="15"/>
        <v>57719</v>
      </c>
      <c r="F96" s="135">
        <f t="shared" si="15"/>
        <v>57991.67</v>
      </c>
    </row>
    <row r="97" spans="1:6" ht="33" x14ac:dyDescent="0.2">
      <c r="A97" s="139" t="s">
        <v>430</v>
      </c>
      <c r="B97" s="134" t="s">
        <v>331</v>
      </c>
      <c r="C97" s="142" t="s">
        <v>68</v>
      </c>
      <c r="D97" s="135">
        <f t="shared" si="15"/>
        <v>47927</v>
      </c>
      <c r="E97" s="135">
        <f t="shared" si="15"/>
        <v>57719</v>
      </c>
      <c r="F97" s="135">
        <f t="shared" si="15"/>
        <v>57991.67</v>
      </c>
    </row>
    <row r="98" spans="1:6" ht="33.75" customHeight="1" x14ac:dyDescent="0.25">
      <c r="A98" s="136" t="s">
        <v>63</v>
      </c>
      <c r="B98" s="134" t="s">
        <v>331</v>
      </c>
      <c r="C98" s="142" t="s">
        <v>62</v>
      </c>
      <c r="D98" s="135">
        <v>47927</v>
      </c>
      <c r="E98" s="135">
        <v>57719</v>
      </c>
      <c r="F98" s="135">
        <v>57991.67</v>
      </c>
    </row>
    <row r="99" spans="1:6" ht="33.75" customHeight="1" x14ac:dyDescent="0.2">
      <c r="A99" s="214" t="s">
        <v>463</v>
      </c>
      <c r="B99" s="134" t="s">
        <v>461</v>
      </c>
      <c r="C99" s="142"/>
      <c r="D99" s="141">
        <f>D100</f>
        <v>225000</v>
      </c>
      <c r="E99" s="135">
        <f t="shared" ref="E99:F99" si="16">E100</f>
        <v>0</v>
      </c>
      <c r="F99" s="135">
        <f t="shared" si="16"/>
        <v>0</v>
      </c>
    </row>
    <row r="100" spans="1:6" ht="20.25" customHeight="1" x14ac:dyDescent="0.2">
      <c r="A100" s="204" t="s">
        <v>464</v>
      </c>
      <c r="B100" s="134" t="s">
        <v>462</v>
      </c>
      <c r="C100" s="142"/>
      <c r="D100" s="141">
        <f>D101</f>
        <v>225000</v>
      </c>
      <c r="E100" s="135">
        <f t="shared" ref="E100:F100" si="17">E101</f>
        <v>0</v>
      </c>
      <c r="F100" s="135">
        <f t="shared" si="17"/>
        <v>0</v>
      </c>
    </row>
    <row r="101" spans="1:6" ht="33.75" customHeight="1" x14ac:dyDescent="0.2">
      <c r="A101" s="204" t="s">
        <v>460</v>
      </c>
      <c r="B101" s="134" t="s">
        <v>462</v>
      </c>
      <c r="C101" s="142" t="s">
        <v>68</v>
      </c>
      <c r="D101" s="141">
        <f>D102</f>
        <v>225000</v>
      </c>
      <c r="E101" s="135">
        <f t="shared" ref="E101:F101" si="18">E102</f>
        <v>0</v>
      </c>
      <c r="F101" s="135">
        <f t="shared" si="18"/>
        <v>0</v>
      </c>
    </row>
    <row r="102" spans="1:6" ht="33.75" customHeight="1" x14ac:dyDescent="0.2">
      <c r="A102" s="205" t="s">
        <v>63</v>
      </c>
      <c r="B102" s="134" t="s">
        <v>462</v>
      </c>
      <c r="C102" s="142" t="s">
        <v>62</v>
      </c>
      <c r="D102" s="141">
        <v>225000</v>
      </c>
      <c r="E102" s="135">
        <v>0</v>
      </c>
      <c r="F102" s="135">
        <v>0</v>
      </c>
    </row>
    <row r="103" spans="1:6" ht="17.25" customHeight="1" x14ac:dyDescent="0.2">
      <c r="A103" s="205" t="s">
        <v>476</v>
      </c>
      <c r="B103" s="134" t="s">
        <v>475</v>
      </c>
      <c r="C103" s="142"/>
      <c r="D103" s="141">
        <f t="shared" ref="D103:F105" si="19">D104</f>
        <v>200000</v>
      </c>
      <c r="E103" s="135">
        <f t="shared" si="19"/>
        <v>0</v>
      </c>
      <c r="F103" s="135">
        <f t="shared" si="19"/>
        <v>0</v>
      </c>
    </row>
    <row r="104" spans="1:6" ht="30" customHeight="1" x14ac:dyDescent="0.2">
      <c r="A104" s="205" t="s">
        <v>478</v>
      </c>
      <c r="B104" s="134" t="s">
        <v>477</v>
      </c>
      <c r="C104" s="142"/>
      <c r="D104" s="141">
        <f t="shared" si="19"/>
        <v>200000</v>
      </c>
      <c r="E104" s="135">
        <f t="shared" si="19"/>
        <v>0</v>
      </c>
      <c r="F104" s="135">
        <f t="shared" si="19"/>
        <v>0</v>
      </c>
    </row>
    <row r="105" spans="1:6" ht="33.75" customHeight="1" x14ac:dyDescent="0.2">
      <c r="A105" s="204" t="s">
        <v>460</v>
      </c>
      <c r="B105" s="134" t="s">
        <v>477</v>
      </c>
      <c r="C105" s="142" t="s">
        <v>68</v>
      </c>
      <c r="D105" s="141">
        <f t="shared" si="19"/>
        <v>200000</v>
      </c>
      <c r="E105" s="135">
        <f t="shared" si="19"/>
        <v>0</v>
      </c>
      <c r="F105" s="135">
        <f t="shared" si="19"/>
        <v>0</v>
      </c>
    </row>
    <row r="106" spans="1:6" ht="33.75" customHeight="1" x14ac:dyDescent="0.2">
      <c r="A106" s="205" t="s">
        <v>63</v>
      </c>
      <c r="B106" s="134" t="s">
        <v>477</v>
      </c>
      <c r="C106" s="142" t="s">
        <v>62</v>
      </c>
      <c r="D106" s="141">
        <v>200000</v>
      </c>
      <c r="E106" s="135">
        <v>0</v>
      </c>
      <c r="F106" s="135">
        <v>0</v>
      </c>
    </row>
    <row r="107" spans="1:6" s="36" customFormat="1" ht="69.75" customHeight="1" x14ac:dyDescent="0.2">
      <c r="A107" s="68" t="s">
        <v>290</v>
      </c>
      <c r="B107" s="152" t="s">
        <v>119</v>
      </c>
      <c r="C107" s="144"/>
      <c r="D107" s="132">
        <f t="shared" ref="D107:F110" si="20">D108</f>
        <v>127000</v>
      </c>
      <c r="E107" s="132">
        <f t="shared" si="20"/>
        <v>127000</v>
      </c>
      <c r="F107" s="132">
        <f t="shared" si="20"/>
        <v>127000</v>
      </c>
    </row>
    <row r="108" spans="1:6" ht="33" x14ac:dyDescent="0.2">
      <c r="A108" s="53" t="s">
        <v>215</v>
      </c>
      <c r="B108" s="146" t="s">
        <v>216</v>
      </c>
      <c r="C108" s="142"/>
      <c r="D108" s="135">
        <f t="shared" si="20"/>
        <v>127000</v>
      </c>
      <c r="E108" s="135">
        <f t="shared" si="20"/>
        <v>127000</v>
      </c>
      <c r="F108" s="135">
        <f t="shared" si="20"/>
        <v>127000</v>
      </c>
    </row>
    <row r="109" spans="1:6" ht="49.5" x14ac:dyDescent="0.25">
      <c r="A109" s="140" t="s">
        <v>326</v>
      </c>
      <c r="B109" s="146" t="s">
        <v>325</v>
      </c>
      <c r="C109" s="142"/>
      <c r="D109" s="135">
        <f t="shared" si="20"/>
        <v>127000</v>
      </c>
      <c r="E109" s="135">
        <f t="shared" si="20"/>
        <v>127000</v>
      </c>
      <c r="F109" s="135">
        <f t="shared" si="20"/>
        <v>127000</v>
      </c>
    </row>
    <row r="110" spans="1:6" ht="33" x14ac:dyDescent="0.2">
      <c r="A110" s="139" t="s">
        <v>430</v>
      </c>
      <c r="B110" s="146" t="s">
        <v>325</v>
      </c>
      <c r="C110" s="142" t="s">
        <v>68</v>
      </c>
      <c r="D110" s="135">
        <f t="shared" si="20"/>
        <v>127000</v>
      </c>
      <c r="E110" s="135">
        <f t="shared" si="20"/>
        <v>127000</v>
      </c>
      <c r="F110" s="135">
        <f t="shared" si="20"/>
        <v>127000</v>
      </c>
    </row>
    <row r="111" spans="1:6" ht="32.25" customHeight="1" x14ac:dyDescent="0.25">
      <c r="A111" s="136" t="s">
        <v>63</v>
      </c>
      <c r="B111" s="146" t="s">
        <v>325</v>
      </c>
      <c r="C111" s="142" t="s">
        <v>62</v>
      </c>
      <c r="D111" s="135">
        <v>127000</v>
      </c>
      <c r="E111" s="135">
        <v>127000</v>
      </c>
      <c r="F111" s="135">
        <v>127000</v>
      </c>
    </row>
    <row r="112" spans="1:6" s="36" customFormat="1" ht="49.5" x14ac:dyDescent="0.25">
      <c r="A112" s="153" t="s">
        <v>291</v>
      </c>
      <c r="B112" s="131" t="s">
        <v>163</v>
      </c>
      <c r="C112" s="152"/>
      <c r="D112" s="208">
        <f t="shared" ref="D112:F115" si="21">D113</f>
        <v>600000</v>
      </c>
      <c r="E112" s="132">
        <f t="shared" si="21"/>
        <v>600000</v>
      </c>
      <c r="F112" s="132">
        <f t="shared" si="21"/>
        <v>600000</v>
      </c>
    </row>
    <row r="113" spans="1:6" ht="49.5" x14ac:dyDescent="0.25">
      <c r="A113" s="145" t="s">
        <v>219</v>
      </c>
      <c r="B113" s="134" t="s">
        <v>218</v>
      </c>
      <c r="C113" s="146"/>
      <c r="D113" s="141">
        <f t="shared" si="21"/>
        <v>600000</v>
      </c>
      <c r="E113" s="135">
        <f t="shared" si="21"/>
        <v>600000</v>
      </c>
      <c r="F113" s="135">
        <f t="shared" si="21"/>
        <v>600000</v>
      </c>
    </row>
    <row r="114" spans="1:6" ht="33" x14ac:dyDescent="0.25">
      <c r="A114" s="140" t="s">
        <v>323</v>
      </c>
      <c r="B114" s="134" t="s">
        <v>324</v>
      </c>
      <c r="C114" s="146"/>
      <c r="D114" s="141">
        <f t="shared" si="21"/>
        <v>600000</v>
      </c>
      <c r="E114" s="135">
        <f t="shared" si="21"/>
        <v>600000</v>
      </c>
      <c r="F114" s="135">
        <f t="shared" si="21"/>
        <v>600000</v>
      </c>
    </row>
    <row r="115" spans="1:6" ht="33" x14ac:dyDescent="0.2">
      <c r="A115" s="139" t="s">
        <v>430</v>
      </c>
      <c r="B115" s="134" t="s">
        <v>324</v>
      </c>
      <c r="C115" s="146" t="s">
        <v>68</v>
      </c>
      <c r="D115" s="141">
        <f t="shared" si="21"/>
        <v>600000</v>
      </c>
      <c r="E115" s="135">
        <f t="shared" si="21"/>
        <v>600000</v>
      </c>
      <c r="F115" s="135">
        <f t="shared" si="21"/>
        <v>600000</v>
      </c>
    </row>
    <row r="116" spans="1:6" ht="32.25" customHeight="1" x14ac:dyDescent="0.25">
      <c r="A116" s="136" t="s">
        <v>63</v>
      </c>
      <c r="B116" s="134" t="s">
        <v>324</v>
      </c>
      <c r="C116" s="146" t="s">
        <v>62</v>
      </c>
      <c r="D116" s="141">
        <v>600000</v>
      </c>
      <c r="E116" s="135">
        <v>600000</v>
      </c>
      <c r="F116" s="135">
        <v>600000</v>
      </c>
    </row>
    <row r="117" spans="1:6" ht="81.75" customHeight="1" x14ac:dyDescent="0.25">
      <c r="A117" s="154" t="s">
        <v>297</v>
      </c>
      <c r="B117" s="131" t="s">
        <v>298</v>
      </c>
      <c r="C117" s="152"/>
      <c r="D117" s="132">
        <f>D118+D125</f>
        <v>18395000</v>
      </c>
      <c r="E117" s="132">
        <f>E118+E125</f>
        <v>16600000</v>
      </c>
      <c r="F117" s="132">
        <f>F118+F125</f>
        <v>15740000</v>
      </c>
    </row>
    <row r="118" spans="1:6" ht="22.5" customHeight="1" x14ac:dyDescent="0.25">
      <c r="A118" s="136" t="s">
        <v>389</v>
      </c>
      <c r="B118" s="134" t="s">
        <v>299</v>
      </c>
      <c r="C118" s="146"/>
      <c r="D118" s="135">
        <f>D119+D122</f>
        <v>15400000</v>
      </c>
      <c r="E118" s="135">
        <f>E119+E122</f>
        <v>14100000</v>
      </c>
      <c r="F118" s="135">
        <f>F119+F122</f>
        <v>14100000</v>
      </c>
    </row>
    <row r="119" spans="1:6" ht="18.75" customHeight="1" x14ac:dyDescent="0.25">
      <c r="A119" s="136" t="s">
        <v>237</v>
      </c>
      <c r="B119" s="142" t="s">
        <v>300</v>
      </c>
      <c r="C119" s="146"/>
      <c r="D119" s="135">
        <f t="shared" ref="D119:F120" si="22">D120</f>
        <v>15300000</v>
      </c>
      <c r="E119" s="135">
        <f t="shared" si="22"/>
        <v>14000000</v>
      </c>
      <c r="F119" s="135">
        <f t="shared" si="22"/>
        <v>14000000</v>
      </c>
    </row>
    <row r="120" spans="1:6" ht="32.25" customHeight="1" x14ac:dyDescent="0.2">
      <c r="A120" s="155" t="s">
        <v>103</v>
      </c>
      <c r="B120" s="142" t="s">
        <v>300</v>
      </c>
      <c r="C120" s="146" t="s">
        <v>75</v>
      </c>
      <c r="D120" s="135">
        <f t="shared" si="22"/>
        <v>15300000</v>
      </c>
      <c r="E120" s="135">
        <f t="shared" si="22"/>
        <v>14000000</v>
      </c>
      <c r="F120" s="135">
        <f t="shared" si="22"/>
        <v>14000000</v>
      </c>
    </row>
    <row r="121" spans="1:6" ht="18" customHeight="1" x14ac:dyDescent="0.25">
      <c r="A121" s="138" t="s">
        <v>77</v>
      </c>
      <c r="B121" s="142" t="s">
        <v>300</v>
      </c>
      <c r="C121" s="146" t="s">
        <v>76</v>
      </c>
      <c r="D121" s="135">
        <v>15300000</v>
      </c>
      <c r="E121" s="135">
        <v>14000000</v>
      </c>
      <c r="F121" s="135">
        <v>14000000</v>
      </c>
    </row>
    <row r="122" spans="1:6" ht="18" customHeight="1" x14ac:dyDescent="0.2">
      <c r="A122" s="156" t="s">
        <v>143</v>
      </c>
      <c r="B122" s="142" t="s">
        <v>417</v>
      </c>
      <c r="C122" s="146"/>
      <c r="D122" s="135">
        <f t="shared" ref="D122:F123" si="23">D123</f>
        <v>100000</v>
      </c>
      <c r="E122" s="135">
        <f t="shared" si="23"/>
        <v>100000</v>
      </c>
      <c r="F122" s="135">
        <f t="shared" si="23"/>
        <v>100000</v>
      </c>
    </row>
    <row r="123" spans="1:6" ht="32.450000000000003" customHeight="1" x14ac:dyDescent="0.2">
      <c r="A123" s="139" t="s">
        <v>430</v>
      </c>
      <c r="B123" s="142" t="s">
        <v>417</v>
      </c>
      <c r="C123" s="146" t="s">
        <v>68</v>
      </c>
      <c r="D123" s="135">
        <f t="shared" si="23"/>
        <v>100000</v>
      </c>
      <c r="E123" s="135">
        <f t="shared" si="23"/>
        <v>100000</v>
      </c>
      <c r="F123" s="135">
        <f t="shared" si="23"/>
        <v>100000</v>
      </c>
    </row>
    <row r="124" spans="1:6" ht="36" customHeight="1" x14ac:dyDescent="0.2">
      <c r="A124" s="157" t="s">
        <v>63</v>
      </c>
      <c r="B124" s="142" t="s">
        <v>417</v>
      </c>
      <c r="C124" s="146" t="s">
        <v>62</v>
      </c>
      <c r="D124" s="135">
        <v>100000</v>
      </c>
      <c r="E124" s="135">
        <v>100000</v>
      </c>
      <c r="F124" s="135">
        <v>100000</v>
      </c>
    </row>
    <row r="125" spans="1:6" ht="32.25" customHeight="1" x14ac:dyDescent="0.25">
      <c r="A125" s="137" t="s">
        <v>390</v>
      </c>
      <c r="B125" s="146" t="s">
        <v>301</v>
      </c>
      <c r="C125" s="146"/>
      <c r="D125" s="135">
        <f t="shared" ref="D125:F127" si="24">D126</f>
        <v>2995000</v>
      </c>
      <c r="E125" s="135">
        <f t="shared" si="24"/>
        <v>2500000</v>
      </c>
      <c r="F125" s="135">
        <f t="shared" si="24"/>
        <v>1640000</v>
      </c>
    </row>
    <row r="126" spans="1:6" ht="18" customHeight="1" x14ac:dyDescent="0.25">
      <c r="A126" s="138" t="s">
        <v>13</v>
      </c>
      <c r="B126" s="142" t="s">
        <v>302</v>
      </c>
      <c r="C126" s="142"/>
      <c r="D126" s="135">
        <f t="shared" si="24"/>
        <v>2995000</v>
      </c>
      <c r="E126" s="135">
        <f t="shared" si="24"/>
        <v>2500000</v>
      </c>
      <c r="F126" s="135">
        <f t="shared" si="24"/>
        <v>1640000</v>
      </c>
    </row>
    <row r="127" spans="1:6" ht="32.25" customHeight="1" x14ac:dyDescent="0.2">
      <c r="A127" s="139" t="s">
        <v>430</v>
      </c>
      <c r="B127" s="142" t="s">
        <v>302</v>
      </c>
      <c r="C127" s="142" t="s">
        <v>68</v>
      </c>
      <c r="D127" s="135">
        <f t="shared" si="24"/>
        <v>2995000</v>
      </c>
      <c r="E127" s="135">
        <f t="shared" si="24"/>
        <v>2500000</v>
      </c>
      <c r="F127" s="135">
        <f t="shared" si="24"/>
        <v>1640000</v>
      </c>
    </row>
    <row r="128" spans="1:6" ht="32.25" customHeight="1" x14ac:dyDescent="0.25">
      <c r="A128" s="158" t="s">
        <v>63</v>
      </c>
      <c r="B128" s="142" t="s">
        <v>302</v>
      </c>
      <c r="C128" s="142" t="s">
        <v>62</v>
      </c>
      <c r="D128" s="135">
        <v>2995000</v>
      </c>
      <c r="E128" s="135">
        <v>2500000</v>
      </c>
      <c r="F128" s="135">
        <v>1640000</v>
      </c>
    </row>
    <row r="129" spans="1:6" s="36" customFormat="1" ht="82.5" x14ac:dyDescent="0.25">
      <c r="A129" s="153" t="s">
        <v>292</v>
      </c>
      <c r="B129" s="152" t="s">
        <v>124</v>
      </c>
      <c r="C129" s="152"/>
      <c r="D129" s="132">
        <f>D130+D134</f>
        <v>21300000</v>
      </c>
      <c r="E129" s="132">
        <f>E130+E134</f>
        <v>19300000</v>
      </c>
      <c r="F129" s="132">
        <f>F130+F134</f>
        <v>19300000</v>
      </c>
    </row>
    <row r="130" spans="1:6" ht="33" x14ac:dyDescent="0.25">
      <c r="A130" s="138" t="s">
        <v>220</v>
      </c>
      <c r="B130" s="146" t="s">
        <v>221</v>
      </c>
      <c r="C130" s="146"/>
      <c r="D130" s="135">
        <f>D131</f>
        <v>14500000</v>
      </c>
      <c r="E130" s="135">
        <f t="shared" ref="D130:F132" si="25">E131</f>
        <v>13500000</v>
      </c>
      <c r="F130" s="135">
        <f t="shared" si="25"/>
        <v>13500000</v>
      </c>
    </row>
    <row r="131" spans="1:6" s="66" customFormat="1" ht="16.5" x14ac:dyDescent="0.25">
      <c r="A131" s="145" t="s">
        <v>101</v>
      </c>
      <c r="B131" s="146" t="s">
        <v>222</v>
      </c>
      <c r="C131" s="146"/>
      <c r="D131" s="135">
        <f t="shared" si="25"/>
        <v>14500000</v>
      </c>
      <c r="E131" s="135">
        <f t="shared" si="25"/>
        <v>13500000</v>
      </c>
      <c r="F131" s="135">
        <f t="shared" si="25"/>
        <v>13500000</v>
      </c>
    </row>
    <row r="132" spans="1:6" ht="32.25" customHeight="1" x14ac:dyDescent="0.25">
      <c r="A132" s="138" t="s">
        <v>103</v>
      </c>
      <c r="B132" s="146" t="s">
        <v>222</v>
      </c>
      <c r="C132" s="146" t="s">
        <v>75</v>
      </c>
      <c r="D132" s="135">
        <f t="shared" si="25"/>
        <v>14500000</v>
      </c>
      <c r="E132" s="135">
        <f t="shared" si="25"/>
        <v>13500000</v>
      </c>
      <c r="F132" s="135">
        <f t="shared" si="25"/>
        <v>13500000</v>
      </c>
    </row>
    <row r="133" spans="1:6" ht="16.5" x14ac:dyDescent="0.25">
      <c r="A133" s="138" t="s">
        <v>77</v>
      </c>
      <c r="B133" s="146" t="s">
        <v>222</v>
      </c>
      <c r="C133" s="146" t="s">
        <v>76</v>
      </c>
      <c r="D133" s="135">
        <v>14500000</v>
      </c>
      <c r="E133" s="135">
        <v>13500000</v>
      </c>
      <c r="F133" s="135">
        <v>13500000</v>
      </c>
    </row>
    <row r="134" spans="1:6" ht="18.75" customHeight="1" x14ac:dyDescent="0.25">
      <c r="A134" s="138" t="s">
        <v>223</v>
      </c>
      <c r="B134" s="146" t="s">
        <v>224</v>
      </c>
      <c r="C134" s="146"/>
      <c r="D134" s="135">
        <f t="shared" ref="D134:F136" si="26">D135</f>
        <v>6800000</v>
      </c>
      <c r="E134" s="135">
        <f t="shared" si="26"/>
        <v>5800000</v>
      </c>
      <c r="F134" s="135">
        <f t="shared" si="26"/>
        <v>5800000</v>
      </c>
    </row>
    <row r="135" spans="1:6" s="66" customFormat="1" ht="16.5" x14ac:dyDescent="0.25">
      <c r="A135" s="137" t="s">
        <v>14</v>
      </c>
      <c r="B135" s="146" t="s">
        <v>225</v>
      </c>
      <c r="C135" s="147"/>
      <c r="D135" s="135">
        <f t="shared" si="26"/>
        <v>6800000</v>
      </c>
      <c r="E135" s="135">
        <f t="shared" si="26"/>
        <v>5800000</v>
      </c>
      <c r="F135" s="135">
        <f t="shared" si="26"/>
        <v>5800000</v>
      </c>
    </row>
    <row r="136" spans="1:6" ht="32.25" customHeight="1" x14ac:dyDescent="0.2">
      <c r="A136" s="155" t="s">
        <v>103</v>
      </c>
      <c r="B136" s="146" t="s">
        <v>225</v>
      </c>
      <c r="C136" s="146" t="s">
        <v>75</v>
      </c>
      <c r="D136" s="135">
        <f t="shared" si="26"/>
        <v>6800000</v>
      </c>
      <c r="E136" s="135">
        <f t="shared" si="26"/>
        <v>5800000</v>
      </c>
      <c r="F136" s="135">
        <f t="shared" si="26"/>
        <v>5800000</v>
      </c>
    </row>
    <row r="137" spans="1:6" ht="18" customHeight="1" x14ac:dyDescent="0.25">
      <c r="A137" s="138" t="s">
        <v>77</v>
      </c>
      <c r="B137" s="146" t="s">
        <v>225</v>
      </c>
      <c r="C137" s="146" t="s">
        <v>76</v>
      </c>
      <c r="D137" s="135">
        <v>6800000</v>
      </c>
      <c r="E137" s="135">
        <v>5800000</v>
      </c>
      <c r="F137" s="135">
        <v>5800000</v>
      </c>
    </row>
    <row r="138" spans="1:6" s="36" customFormat="1" ht="87.75" customHeight="1" x14ac:dyDescent="0.25">
      <c r="A138" s="67" t="s">
        <v>419</v>
      </c>
      <c r="B138" s="152" t="s">
        <v>420</v>
      </c>
      <c r="C138" s="152"/>
      <c r="D138" s="208">
        <f>D139+D143</f>
        <v>4035000</v>
      </c>
      <c r="E138" s="132">
        <f>E139+E143</f>
        <v>4500000</v>
      </c>
      <c r="F138" s="132">
        <f>F139+F143</f>
        <v>5000000</v>
      </c>
    </row>
    <row r="139" spans="1:6" s="36" customFormat="1" ht="45" customHeight="1" x14ac:dyDescent="0.25">
      <c r="A139" s="212" t="s">
        <v>458</v>
      </c>
      <c r="B139" s="146" t="s">
        <v>456</v>
      </c>
      <c r="C139" s="146"/>
      <c r="D139" s="141">
        <f t="shared" ref="D139:F141" si="27">D140</f>
        <v>35000</v>
      </c>
      <c r="E139" s="135">
        <f t="shared" si="27"/>
        <v>0</v>
      </c>
      <c r="F139" s="135">
        <f t="shared" si="27"/>
        <v>0</v>
      </c>
    </row>
    <row r="140" spans="1:6" s="36" customFormat="1" ht="20.25" customHeight="1" x14ac:dyDescent="0.2">
      <c r="A140" s="213" t="s">
        <v>459</v>
      </c>
      <c r="B140" s="146" t="s">
        <v>457</v>
      </c>
      <c r="C140" s="146"/>
      <c r="D140" s="141">
        <f t="shared" si="27"/>
        <v>35000</v>
      </c>
      <c r="E140" s="135">
        <f t="shared" si="27"/>
        <v>0</v>
      </c>
      <c r="F140" s="135">
        <f t="shared" si="27"/>
        <v>0</v>
      </c>
    </row>
    <row r="141" spans="1:6" s="36" customFormat="1" ht="36.75" customHeight="1" x14ac:dyDescent="0.2">
      <c r="A141" s="204" t="s">
        <v>460</v>
      </c>
      <c r="B141" s="146" t="s">
        <v>457</v>
      </c>
      <c r="C141" s="146" t="s">
        <v>68</v>
      </c>
      <c r="D141" s="141">
        <f t="shared" si="27"/>
        <v>35000</v>
      </c>
      <c r="E141" s="135">
        <f t="shared" si="27"/>
        <v>0</v>
      </c>
      <c r="F141" s="135">
        <f t="shared" si="27"/>
        <v>0</v>
      </c>
    </row>
    <row r="142" spans="1:6" s="36" customFormat="1" ht="33.75" customHeight="1" x14ac:dyDescent="0.25">
      <c r="A142" s="158" t="s">
        <v>63</v>
      </c>
      <c r="B142" s="146" t="s">
        <v>457</v>
      </c>
      <c r="C142" s="146" t="s">
        <v>62</v>
      </c>
      <c r="D142" s="141">
        <v>35000</v>
      </c>
      <c r="E142" s="135">
        <v>0</v>
      </c>
      <c r="F142" s="135">
        <v>0</v>
      </c>
    </row>
    <row r="143" spans="1:6" s="36" customFormat="1" ht="48" customHeight="1" x14ac:dyDescent="0.25">
      <c r="A143" s="138" t="s">
        <v>421</v>
      </c>
      <c r="B143" s="146" t="s">
        <v>422</v>
      </c>
      <c r="C143" s="146"/>
      <c r="D143" s="135">
        <f t="shared" ref="D143:F145" si="28">D144</f>
        <v>4000000</v>
      </c>
      <c r="E143" s="135">
        <f t="shared" si="28"/>
        <v>4500000</v>
      </c>
      <c r="F143" s="135">
        <f t="shared" si="28"/>
        <v>5000000</v>
      </c>
    </row>
    <row r="144" spans="1:6" s="36" customFormat="1" ht="38.25" customHeight="1" x14ac:dyDescent="0.25">
      <c r="A144" s="138" t="s">
        <v>423</v>
      </c>
      <c r="B144" s="146" t="s">
        <v>428</v>
      </c>
      <c r="C144" s="146"/>
      <c r="D144" s="135">
        <f t="shared" si="28"/>
        <v>4000000</v>
      </c>
      <c r="E144" s="135">
        <f t="shared" si="28"/>
        <v>4500000</v>
      </c>
      <c r="F144" s="135">
        <f t="shared" si="28"/>
        <v>5000000</v>
      </c>
    </row>
    <row r="145" spans="1:6" s="36" customFormat="1" ht="36" customHeight="1" x14ac:dyDescent="0.2">
      <c r="A145" s="139" t="s">
        <v>430</v>
      </c>
      <c r="B145" s="146" t="s">
        <v>428</v>
      </c>
      <c r="C145" s="146" t="s">
        <v>68</v>
      </c>
      <c r="D145" s="135">
        <f t="shared" si="28"/>
        <v>4000000</v>
      </c>
      <c r="E145" s="135">
        <f t="shared" si="28"/>
        <v>4500000</v>
      </c>
      <c r="F145" s="135">
        <f t="shared" si="28"/>
        <v>5000000</v>
      </c>
    </row>
    <row r="146" spans="1:6" s="36" customFormat="1" ht="35.25" customHeight="1" x14ac:dyDescent="0.2">
      <c r="A146" s="157" t="s">
        <v>63</v>
      </c>
      <c r="B146" s="146" t="s">
        <v>428</v>
      </c>
      <c r="C146" s="146" t="s">
        <v>62</v>
      </c>
      <c r="D146" s="135">
        <v>4000000</v>
      </c>
      <c r="E146" s="135">
        <v>4500000</v>
      </c>
      <c r="F146" s="135">
        <v>5000000</v>
      </c>
    </row>
    <row r="147" spans="1:6" ht="66.75" customHeight="1" x14ac:dyDescent="0.25">
      <c r="A147" s="67" t="s">
        <v>293</v>
      </c>
      <c r="B147" s="152" t="s">
        <v>118</v>
      </c>
      <c r="C147" s="131"/>
      <c r="D147" s="208">
        <f>D152+D148+D156</f>
        <v>5818532.4100000001</v>
      </c>
      <c r="E147" s="132">
        <f>E152+E148+E156</f>
        <v>3436914.79</v>
      </c>
      <c r="F147" s="132">
        <f>F152+F148+F156</f>
        <v>3668108.38</v>
      </c>
    </row>
    <row r="148" spans="1:6" ht="36" customHeight="1" x14ac:dyDescent="0.2">
      <c r="A148" s="122" t="s">
        <v>409</v>
      </c>
      <c r="B148" s="146" t="s">
        <v>226</v>
      </c>
      <c r="C148" s="134"/>
      <c r="D148" s="141">
        <f>D149</f>
        <v>2929675.48</v>
      </c>
      <c r="E148" s="135">
        <f t="shared" ref="E148:F150" si="29">E149</f>
        <v>500000</v>
      </c>
      <c r="F148" s="135">
        <f t="shared" si="29"/>
        <v>2130000</v>
      </c>
    </row>
    <row r="149" spans="1:6" ht="33.75" customHeight="1" x14ac:dyDescent="0.2">
      <c r="A149" s="54" t="s">
        <v>227</v>
      </c>
      <c r="B149" s="146" t="s">
        <v>322</v>
      </c>
      <c r="C149" s="134"/>
      <c r="D149" s="141">
        <f>D150</f>
        <v>2929675.48</v>
      </c>
      <c r="E149" s="135">
        <f t="shared" si="29"/>
        <v>500000</v>
      </c>
      <c r="F149" s="135">
        <f t="shared" si="29"/>
        <v>2130000</v>
      </c>
    </row>
    <row r="150" spans="1:6" ht="30.75" customHeight="1" x14ac:dyDescent="0.2">
      <c r="A150" s="139" t="s">
        <v>430</v>
      </c>
      <c r="B150" s="146" t="s">
        <v>322</v>
      </c>
      <c r="C150" s="134" t="s">
        <v>68</v>
      </c>
      <c r="D150" s="141">
        <f>D151</f>
        <v>2929675.48</v>
      </c>
      <c r="E150" s="135">
        <f t="shared" si="29"/>
        <v>500000</v>
      </c>
      <c r="F150" s="135">
        <f t="shared" si="29"/>
        <v>2130000</v>
      </c>
    </row>
    <row r="151" spans="1:6" ht="33" customHeight="1" x14ac:dyDescent="0.25">
      <c r="A151" s="158" t="s">
        <v>63</v>
      </c>
      <c r="B151" s="146" t="s">
        <v>322</v>
      </c>
      <c r="C151" s="134" t="s">
        <v>62</v>
      </c>
      <c r="D151" s="141">
        <v>2929675.48</v>
      </c>
      <c r="E151" s="135">
        <v>500000</v>
      </c>
      <c r="F151" s="135">
        <v>2130000</v>
      </c>
    </row>
    <row r="152" spans="1:6" ht="20.25" customHeight="1" x14ac:dyDescent="0.2">
      <c r="A152" s="54" t="s">
        <v>408</v>
      </c>
      <c r="B152" s="146" t="s">
        <v>410</v>
      </c>
      <c r="C152" s="134"/>
      <c r="D152" s="141">
        <f t="shared" ref="D152:F154" si="30">D153</f>
        <v>385624.73</v>
      </c>
      <c r="E152" s="135">
        <f t="shared" si="30"/>
        <v>2436914.79</v>
      </c>
      <c r="F152" s="135">
        <f t="shared" si="30"/>
        <v>1038108.38</v>
      </c>
    </row>
    <row r="153" spans="1:6" ht="34.5" customHeight="1" x14ac:dyDescent="0.2">
      <c r="A153" s="54" t="s">
        <v>227</v>
      </c>
      <c r="B153" s="146" t="s">
        <v>411</v>
      </c>
      <c r="C153" s="134"/>
      <c r="D153" s="141">
        <f t="shared" si="30"/>
        <v>385624.73</v>
      </c>
      <c r="E153" s="135">
        <f t="shared" si="30"/>
        <v>2436914.79</v>
      </c>
      <c r="F153" s="135">
        <f t="shared" si="30"/>
        <v>1038108.38</v>
      </c>
    </row>
    <row r="154" spans="1:6" ht="30.75" customHeight="1" x14ac:dyDescent="0.2">
      <c r="A154" s="139" t="s">
        <v>430</v>
      </c>
      <c r="B154" s="146" t="s">
        <v>411</v>
      </c>
      <c r="C154" s="134" t="s">
        <v>68</v>
      </c>
      <c r="D154" s="141">
        <f t="shared" si="30"/>
        <v>385624.73</v>
      </c>
      <c r="E154" s="135">
        <f t="shared" si="30"/>
        <v>2436914.79</v>
      </c>
      <c r="F154" s="135">
        <f t="shared" si="30"/>
        <v>1038108.38</v>
      </c>
    </row>
    <row r="155" spans="1:6" s="36" customFormat="1" ht="33.75" customHeight="1" x14ac:dyDescent="0.25">
      <c r="A155" s="136" t="s">
        <v>63</v>
      </c>
      <c r="B155" s="146" t="s">
        <v>411</v>
      </c>
      <c r="C155" s="134" t="s">
        <v>62</v>
      </c>
      <c r="D155" s="141">
        <v>385624.73</v>
      </c>
      <c r="E155" s="135">
        <v>2436914.79</v>
      </c>
      <c r="F155" s="135">
        <v>1038108.38</v>
      </c>
    </row>
    <row r="156" spans="1:6" s="36" customFormat="1" ht="21" customHeight="1" x14ac:dyDescent="0.2">
      <c r="A156" s="159" t="s">
        <v>412</v>
      </c>
      <c r="B156" s="146" t="s">
        <v>429</v>
      </c>
      <c r="C156" s="134"/>
      <c r="D156" s="141">
        <f t="shared" ref="D156:F158" si="31">D157</f>
        <v>2503232.2000000002</v>
      </c>
      <c r="E156" s="135">
        <f t="shared" si="31"/>
        <v>500000</v>
      </c>
      <c r="F156" s="135">
        <f t="shared" si="31"/>
        <v>500000</v>
      </c>
    </row>
    <row r="157" spans="1:6" s="36" customFormat="1" ht="35.25" customHeight="1" x14ac:dyDescent="0.2">
      <c r="A157" s="54" t="s">
        <v>227</v>
      </c>
      <c r="B157" s="146" t="s">
        <v>413</v>
      </c>
      <c r="C157" s="134"/>
      <c r="D157" s="141">
        <f t="shared" si="31"/>
        <v>2503232.2000000002</v>
      </c>
      <c r="E157" s="135">
        <f t="shared" si="31"/>
        <v>500000</v>
      </c>
      <c r="F157" s="135">
        <f t="shared" si="31"/>
        <v>500000</v>
      </c>
    </row>
    <row r="158" spans="1:6" ht="33.75" customHeight="1" x14ac:dyDescent="0.2">
      <c r="A158" s="139" t="s">
        <v>430</v>
      </c>
      <c r="B158" s="146" t="s">
        <v>413</v>
      </c>
      <c r="C158" s="134" t="s">
        <v>68</v>
      </c>
      <c r="D158" s="141">
        <f t="shared" si="31"/>
        <v>2503232.2000000002</v>
      </c>
      <c r="E158" s="135">
        <f t="shared" si="31"/>
        <v>500000</v>
      </c>
      <c r="F158" s="135">
        <f t="shared" si="31"/>
        <v>500000</v>
      </c>
    </row>
    <row r="159" spans="1:6" ht="39" customHeight="1" x14ac:dyDescent="0.2">
      <c r="A159" s="157" t="s">
        <v>63</v>
      </c>
      <c r="B159" s="146" t="s">
        <v>413</v>
      </c>
      <c r="C159" s="134" t="s">
        <v>62</v>
      </c>
      <c r="D159" s="141">
        <v>2503232.2000000002</v>
      </c>
      <c r="E159" s="135">
        <v>500000</v>
      </c>
      <c r="F159" s="135">
        <v>500000</v>
      </c>
    </row>
    <row r="160" spans="1:6" ht="83.25" customHeight="1" x14ac:dyDescent="0.25">
      <c r="A160" s="154" t="s">
        <v>294</v>
      </c>
      <c r="B160" s="152" t="s">
        <v>168</v>
      </c>
      <c r="C160" s="131"/>
      <c r="D160" s="132">
        <f>D161+D165+D169</f>
        <v>8358824</v>
      </c>
      <c r="E160" s="132">
        <f>E161+E165+E169</f>
        <v>6314944</v>
      </c>
      <c r="F160" s="132">
        <f>F161+F165+F169</f>
        <v>5700000</v>
      </c>
    </row>
    <row r="161" spans="1:6" ht="20.25" customHeight="1" x14ac:dyDescent="0.25">
      <c r="A161" s="136" t="s">
        <v>229</v>
      </c>
      <c r="B161" s="146" t="s">
        <v>228</v>
      </c>
      <c r="C161" s="131"/>
      <c r="D161" s="135">
        <f t="shared" ref="D161:F163" si="32">D162</f>
        <v>2883594</v>
      </c>
      <c r="E161" s="135">
        <f t="shared" si="32"/>
        <v>614944</v>
      </c>
      <c r="F161" s="135">
        <f t="shared" si="32"/>
        <v>0</v>
      </c>
    </row>
    <row r="162" spans="1:6" ht="32.25" customHeight="1" x14ac:dyDescent="0.2">
      <c r="A162" s="161" t="s">
        <v>327</v>
      </c>
      <c r="B162" s="146" t="s">
        <v>328</v>
      </c>
      <c r="C162" s="131"/>
      <c r="D162" s="135">
        <f t="shared" si="32"/>
        <v>2883594</v>
      </c>
      <c r="E162" s="135">
        <f t="shared" si="32"/>
        <v>614944</v>
      </c>
      <c r="F162" s="135">
        <f t="shared" si="32"/>
        <v>0</v>
      </c>
    </row>
    <row r="163" spans="1:6" ht="33" customHeight="1" x14ac:dyDescent="0.2">
      <c r="A163" s="139" t="s">
        <v>430</v>
      </c>
      <c r="B163" s="146" t="s">
        <v>328</v>
      </c>
      <c r="C163" s="134" t="s">
        <v>68</v>
      </c>
      <c r="D163" s="135">
        <f t="shared" si="32"/>
        <v>2883594</v>
      </c>
      <c r="E163" s="135">
        <f t="shared" si="32"/>
        <v>614944</v>
      </c>
      <c r="F163" s="135">
        <f t="shared" si="32"/>
        <v>0</v>
      </c>
    </row>
    <row r="164" spans="1:6" ht="31.5" customHeight="1" x14ac:dyDescent="0.25">
      <c r="A164" s="136" t="s">
        <v>63</v>
      </c>
      <c r="B164" s="146" t="s">
        <v>328</v>
      </c>
      <c r="C164" s="134" t="s">
        <v>62</v>
      </c>
      <c r="D164" s="135">
        <v>2883594</v>
      </c>
      <c r="E164" s="135">
        <v>614944</v>
      </c>
      <c r="F164" s="135">
        <v>0</v>
      </c>
    </row>
    <row r="165" spans="1:6" ht="28.5" customHeight="1" x14ac:dyDescent="0.25">
      <c r="A165" s="136" t="s">
        <v>230</v>
      </c>
      <c r="B165" s="146" t="s">
        <v>231</v>
      </c>
      <c r="C165" s="146"/>
      <c r="D165" s="135">
        <f t="shared" ref="D165:F167" si="33">D166</f>
        <v>4101607</v>
      </c>
      <c r="E165" s="135">
        <f t="shared" si="33"/>
        <v>700000</v>
      </c>
      <c r="F165" s="135">
        <f t="shared" si="33"/>
        <v>700000</v>
      </c>
    </row>
    <row r="166" spans="1:6" ht="33" customHeight="1" x14ac:dyDescent="0.2">
      <c r="A166" s="161" t="s">
        <v>329</v>
      </c>
      <c r="B166" s="146" t="s">
        <v>330</v>
      </c>
      <c r="C166" s="131"/>
      <c r="D166" s="135">
        <f t="shared" si="33"/>
        <v>4101607</v>
      </c>
      <c r="E166" s="135">
        <f t="shared" si="33"/>
        <v>700000</v>
      </c>
      <c r="F166" s="135">
        <f t="shared" si="33"/>
        <v>700000</v>
      </c>
    </row>
    <row r="167" spans="1:6" ht="35.25" customHeight="1" x14ac:dyDescent="0.2">
      <c r="A167" s="139" t="s">
        <v>430</v>
      </c>
      <c r="B167" s="146" t="s">
        <v>330</v>
      </c>
      <c r="C167" s="134" t="s">
        <v>68</v>
      </c>
      <c r="D167" s="135">
        <f t="shared" si="33"/>
        <v>4101607</v>
      </c>
      <c r="E167" s="135">
        <f t="shared" si="33"/>
        <v>700000</v>
      </c>
      <c r="F167" s="135">
        <f t="shared" si="33"/>
        <v>700000</v>
      </c>
    </row>
    <row r="168" spans="1:6" ht="33.75" customHeight="1" x14ac:dyDescent="0.25">
      <c r="A168" s="136" t="s">
        <v>63</v>
      </c>
      <c r="B168" s="146" t="s">
        <v>330</v>
      </c>
      <c r="C168" s="134" t="s">
        <v>62</v>
      </c>
      <c r="D168" s="135">
        <v>4101607</v>
      </c>
      <c r="E168" s="135">
        <v>700000</v>
      </c>
      <c r="F168" s="135">
        <v>700000</v>
      </c>
    </row>
    <row r="169" spans="1:6" ht="31.5" customHeight="1" x14ac:dyDescent="0.25">
      <c r="A169" s="136" t="s">
        <v>465</v>
      </c>
      <c r="B169" s="146" t="s">
        <v>467</v>
      </c>
      <c r="C169" s="134"/>
      <c r="D169" s="135">
        <f t="shared" ref="D169:F171" si="34">D170</f>
        <v>1373623</v>
      </c>
      <c r="E169" s="135">
        <f t="shared" si="34"/>
        <v>5000000</v>
      </c>
      <c r="F169" s="135">
        <f t="shared" si="34"/>
        <v>5000000</v>
      </c>
    </row>
    <row r="170" spans="1:6" ht="33" customHeight="1" x14ac:dyDescent="0.25">
      <c r="A170" s="136" t="s">
        <v>466</v>
      </c>
      <c r="B170" s="146" t="s">
        <v>468</v>
      </c>
      <c r="C170" s="134"/>
      <c r="D170" s="135">
        <f t="shared" si="34"/>
        <v>1373623</v>
      </c>
      <c r="E170" s="135">
        <f t="shared" si="34"/>
        <v>5000000</v>
      </c>
      <c r="F170" s="135">
        <f t="shared" si="34"/>
        <v>5000000</v>
      </c>
    </row>
    <row r="171" spans="1:6" ht="32.25" customHeight="1" x14ac:dyDescent="0.2">
      <c r="A171" s="139" t="s">
        <v>430</v>
      </c>
      <c r="B171" s="146" t="s">
        <v>468</v>
      </c>
      <c r="C171" s="134" t="s">
        <v>68</v>
      </c>
      <c r="D171" s="135">
        <f t="shared" si="34"/>
        <v>1373623</v>
      </c>
      <c r="E171" s="135">
        <f t="shared" si="34"/>
        <v>5000000</v>
      </c>
      <c r="F171" s="135">
        <f t="shared" si="34"/>
        <v>5000000</v>
      </c>
    </row>
    <row r="172" spans="1:6" ht="30" customHeight="1" x14ac:dyDescent="0.25">
      <c r="A172" s="136" t="s">
        <v>63</v>
      </c>
      <c r="B172" s="146" t="s">
        <v>468</v>
      </c>
      <c r="C172" s="134" t="s">
        <v>62</v>
      </c>
      <c r="D172" s="135">
        <v>1373623</v>
      </c>
      <c r="E172" s="135">
        <v>5000000</v>
      </c>
      <c r="F172" s="135">
        <v>5000000</v>
      </c>
    </row>
    <row r="173" spans="1:6" ht="78.75" customHeight="1" x14ac:dyDescent="0.25">
      <c r="A173" s="162" t="s">
        <v>295</v>
      </c>
      <c r="B173" s="163" t="s">
        <v>233</v>
      </c>
      <c r="C173" s="163"/>
      <c r="D173" s="132">
        <f t="shared" ref="D173:F174" si="35">D174</f>
        <v>485000</v>
      </c>
      <c r="E173" s="132">
        <f t="shared" si="35"/>
        <v>485000</v>
      </c>
      <c r="F173" s="132">
        <f t="shared" si="35"/>
        <v>285000</v>
      </c>
    </row>
    <row r="174" spans="1:6" ht="45.75" customHeight="1" x14ac:dyDescent="0.25">
      <c r="A174" s="137" t="s">
        <v>232</v>
      </c>
      <c r="B174" s="147" t="s">
        <v>234</v>
      </c>
      <c r="C174" s="147"/>
      <c r="D174" s="135">
        <f t="shared" si="35"/>
        <v>485000</v>
      </c>
      <c r="E174" s="135">
        <f t="shared" si="35"/>
        <v>485000</v>
      </c>
      <c r="F174" s="135">
        <f t="shared" si="35"/>
        <v>285000</v>
      </c>
    </row>
    <row r="175" spans="1:6" ht="16.5" customHeight="1" x14ac:dyDescent="0.25">
      <c r="A175" s="138" t="s">
        <v>100</v>
      </c>
      <c r="B175" s="147" t="s">
        <v>235</v>
      </c>
      <c r="C175" s="147"/>
      <c r="D175" s="141">
        <f>D177</f>
        <v>485000</v>
      </c>
      <c r="E175" s="135">
        <f>E177</f>
        <v>485000</v>
      </c>
      <c r="F175" s="135">
        <f>F177</f>
        <v>285000</v>
      </c>
    </row>
    <row r="176" spans="1:6" ht="34.5" customHeight="1" x14ac:dyDescent="0.25">
      <c r="A176" s="158" t="s">
        <v>74</v>
      </c>
      <c r="B176" s="147" t="s">
        <v>235</v>
      </c>
      <c r="C176" s="147" t="s">
        <v>68</v>
      </c>
      <c r="D176" s="141">
        <f>D177</f>
        <v>485000</v>
      </c>
      <c r="E176" s="135">
        <f>E177</f>
        <v>485000</v>
      </c>
      <c r="F176" s="135">
        <f>F177</f>
        <v>285000</v>
      </c>
    </row>
    <row r="177" spans="1:6" ht="34.5" customHeight="1" x14ac:dyDescent="0.25">
      <c r="A177" s="136" t="s">
        <v>63</v>
      </c>
      <c r="B177" s="147" t="s">
        <v>235</v>
      </c>
      <c r="C177" s="147" t="s">
        <v>62</v>
      </c>
      <c r="D177" s="141">
        <v>485000</v>
      </c>
      <c r="E177" s="135">
        <v>485000</v>
      </c>
      <c r="F177" s="135">
        <v>285000</v>
      </c>
    </row>
    <row r="178" spans="1:6" ht="33" x14ac:dyDescent="0.25">
      <c r="A178" s="154" t="s">
        <v>238</v>
      </c>
      <c r="B178" s="144" t="s">
        <v>240</v>
      </c>
      <c r="C178" s="131"/>
      <c r="D178" s="208">
        <f t="shared" ref="D178:F179" si="36">D179</f>
        <v>682338.02</v>
      </c>
      <c r="E178" s="208">
        <f t="shared" si="36"/>
        <v>704827.84</v>
      </c>
      <c r="F178" s="208">
        <f t="shared" si="36"/>
        <v>729193.58000000007</v>
      </c>
    </row>
    <row r="179" spans="1:6" ht="33" x14ac:dyDescent="0.25">
      <c r="A179" s="136" t="s">
        <v>239</v>
      </c>
      <c r="B179" s="142" t="s">
        <v>241</v>
      </c>
      <c r="C179" s="134"/>
      <c r="D179" s="141">
        <f t="shared" si="36"/>
        <v>682338.02</v>
      </c>
      <c r="E179" s="141">
        <f t="shared" si="36"/>
        <v>704827.84</v>
      </c>
      <c r="F179" s="141">
        <f t="shared" si="36"/>
        <v>729193.58000000007</v>
      </c>
    </row>
    <row r="180" spans="1:6" ht="48.75" customHeight="1" x14ac:dyDescent="0.2">
      <c r="A180" s="168" t="s">
        <v>474</v>
      </c>
      <c r="B180" s="142" t="s">
        <v>242</v>
      </c>
      <c r="C180" s="142"/>
      <c r="D180" s="141">
        <f>D181+D183</f>
        <v>682338.02</v>
      </c>
      <c r="E180" s="141">
        <f>E181+E183</f>
        <v>704827.84</v>
      </c>
      <c r="F180" s="141">
        <f>F181+F183</f>
        <v>729193.58000000007</v>
      </c>
    </row>
    <row r="181" spans="1:6" ht="82.5" x14ac:dyDescent="0.2">
      <c r="A181" s="164" t="s">
        <v>60</v>
      </c>
      <c r="B181" s="142" t="s">
        <v>242</v>
      </c>
      <c r="C181" s="142" t="s">
        <v>61</v>
      </c>
      <c r="D181" s="141">
        <f>D182</f>
        <v>642752.31000000006</v>
      </c>
      <c r="E181" s="141">
        <f>E182</f>
        <v>665211.24</v>
      </c>
      <c r="F181" s="141">
        <f>F182</f>
        <v>689544.9</v>
      </c>
    </row>
    <row r="182" spans="1:6" ht="33" x14ac:dyDescent="0.25">
      <c r="A182" s="136" t="s">
        <v>65</v>
      </c>
      <c r="B182" s="142" t="s">
        <v>242</v>
      </c>
      <c r="C182" s="142" t="s">
        <v>66</v>
      </c>
      <c r="D182" s="141">
        <v>642752.31000000006</v>
      </c>
      <c r="E182" s="141">
        <v>665211.24</v>
      </c>
      <c r="F182" s="141">
        <v>689544.9</v>
      </c>
    </row>
    <row r="183" spans="1:6" ht="33" x14ac:dyDescent="0.2">
      <c r="A183" s="139" t="s">
        <v>430</v>
      </c>
      <c r="B183" s="142" t="s">
        <v>242</v>
      </c>
      <c r="C183" s="142" t="s">
        <v>68</v>
      </c>
      <c r="D183" s="141">
        <f>D184</f>
        <v>39585.71</v>
      </c>
      <c r="E183" s="141">
        <f>E184</f>
        <v>39616.6</v>
      </c>
      <c r="F183" s="141">
        <f>F184</f>
        <v>39648.68</v>
      </c>
    </row>
    <row r="184" spans="1:6" ht="32.25" customHeight="1" x14ac:dyDescent="0.25">
      <c r="A184" s="136" t="s">
        <v>63</v>
      </c>
      <c r="B184" s="142" t="s">
        <v>242</v>
      </c>
      <c r="C184" s="142" t="s">
        <v>62</v>
      </c>
      <c r="D184" s="141">
        <v>39585.71</v>
      </c>
      <c r="E184" s="141">
        <v>39616.6</v>
      </c>
      <c r="F184" s="141">
        <v>39648.68</v>
      </c>
    </row>
    <row r="185" spans="1:6" ht="33" x14ac:dyDescent="0.25">
      <c r="A185" s="153" t="s">
        <v>57</v>
      </c>
      <c r="B185" s="152" t="s">
        <v>116</v>
      </c>
      <c r="C185" s="152"/>
      <c r="D185" s="132">
        <f>D186+D193+D197+D201</f>
        <v>3101500</v>
      </c>
      <c r="E185" s="132">
        <f>E186+E193+E197+E201</f>
        <v>3101500</v>
      </c>
      <c r="F185" s="132">
        <f>F186+F193+F197+F201</f>
        <v>2801500</v>
      </c>
    </row>
    <row r="186" spans="1:6" ht="16.5" x14ac:dyDescent="0.2">
      <c r="A186" s="165" t="s">
        <v>58</v>
      </c>
      <c r="B186" s="134" t="s">
        <v>117</v>
      </c>
      <c r="C186" s="134"/>
      <c r="D186" s="135">
        <f>D187+D190</f>
        <v>720000</v>
      </c>
      <c r="E186" s="135">
        <f>E187+E190</f>
        <v>720000</v>
      </c>
      <c r="F186" s="135">
        <f>F187+F190</f>
        <v>720000</v>
      </c>
    </row>
    <row r="187" spans="1:6" ht="16.5" x14ac:dyDescent="0.25">
      <c r="A187" s="137" t="s">
        <v>4</v>
      </c>
      <c r="B187" s="134" t="s">
        <v>165</v>
      </c>
      <c r="C187" s="134"/>
      <c r="D187" s="135">
        <f t="shared" ref="D187:F188" si="37">D188</f>
        <v>677000</v>
      </c>
      <c r="E187" s="135">
        <f t="shared" si="37"/>
        <v>677000</v>
      </c>
      <c r="F187" s="135">
        <f t="shared" si="37"/>
        <v>677000</v>
      </c>
    </row>
    <row r="188" spans="1:6" ht="82.5" x14ac:dyDescent="0.25">
      <c r="A188" s="136" t="s">
        <v>60</v>
      </c>
      <c r="B188" s="134" t="s">
        <v>165</v>
      </c>
      <c r="C188" s="134" t="s">
        <v>61</v>
      </c>
      <c r="D188" s="141">
        <f t="shared" si="37"/>
        <v>677000</v>
      </c>
      <c r="E188" s="135">
        <f t="shared" si="37"/>
        <v>677000</v>
      </c>
      <c r="F188" s="135">
        <f t="shared" si="37"/>
        <v>677000</v>
      </c>
    </row>
    <row r="189" spans="1:6" ht="33" x14ac:dyDescent="0.25">
      <c r="A189" s="136" t="s">
        <v>65</v>
      </c>
      <c r="B189" s="134" t="s">
        <v>165</v>
      </c>
      <c r="C189" s="134" t="s">
        <v>66</v>
      </c>
      <c r="D189" s="141">
        <v>677000</v>
      </c>
      <c r="E189" s="135">
        <v>677000</v>
      </c>
      <c r="F189" s="135">
        <v>677000</v>
      </c>
    </row>
    <row r="190" spans="1:6" ht="33.75" customHeight="1" x14ac:dyDescent="0.25">
      <c r="A190" s="138" t="s">
        <v>388</v>
      </c>
      <c r="B190" s="134" t="s">
        <v>393</v>
      </c>
      <c r="C190" s="134"/>
      <c r="D190" s="141">
        <f t="shared" ref="D190:F191" si="38">D191</f>
        <v>43000</v>
      </c>
      <c r="E190" s="135">
        <f t="shared" si="38"/>
        <v>43000</v>
      </c>
      <c r="F190" s="135">
        <f t="shared" si="38"/>
        <v>43000</v>
      </c>
    </row>
    <row r="191" spans="1:6" ht="33" x14ac:dyDescent="0.2">
      <c r="A191" s="139" t="s">
        <v>430</v>
      </c>
      <c r="B191" s="134" t="s">
        <v>393</v>
      </c>
      <c r="C191" s="134" t="s">
        <v>394</v>
      </c>
      <c r="D191" s="141">
        <f t="shared" si="38"/>
        <v>43000</v>
      </c>
      <c r="E191" s="135">
        <f t="shared" si="38"/>
        <v>43000</v>
      </c>
      <c r="F191" s="135">
        <f t="shared" si="38"/>
        <v>43000</v>
      </c>
    </row>
    <row r="192" spans="1:6" ht="34.5" customHeight="1" x14ac:dyDescent="0.25">
      <c r="A192" s="136" t="s">
        <v>63</v>
      </c>
      <c r="B192" s="134" t="s">
        <v>393</v>
      </c>
      <c r="C192" s="134" t="s">
        <v>62</v>
      </c>
      <c r="D192" s="141">
        <v>43000</v>
      </c>
      <c r="E192" s="135">
        <v>43000</v>
      </c>
      <c r="F192" s="135">
        <v>43000</v>
      </c>
    </row>
    <row r="193" spans="1:6" ht="66" x14ac:dyDescent="0.25">
      <c r="A193" s="145" t="s">
        <v>245</v>
      </c>
      <c r="B193" s="134" t="s">
        <v>243</v>
      </c>
      <c r="C193" s="134"/>
      <c r="D193" s="141">
        <f t="shared" ref="D193:F195" si="39">D194</f>
        <v>4500</v>
      </c>
      <c r="E193" s="135">
        <f t="shared" si="39"/>
        <v>4500</v>
      </c>
      <c r="F193" s="135">
        <f t="shared" si="39"/>
        <v>4500</v>
      </c>
    </row>
    <row r="194" spans="1:6" ht="49.5" x14ac:dyDescent="0.25">
      <c r="A194" s="138" t="s">
        <v>159</v>
      </c>
      <c r="B194" s="134" t="s">
        <v>244</v>
      </c>
      <c r="C194" s="134"/>
      <c r="D194" s="141">
        <f t="shared" si="39"/>
        <v>4500</v>
      </c>
      <c r="E194" s="135">
        <f t="shared" si="39"/>
        <v>4500</v>
      </c>
      <c r="F194" s="135">
        <f t="shared" si="39"/>
        <v>4500</v>
      </c>
    </row>
    <row r="195" spans="1:6" ht="16.5" x14ac:dyDescent="0.25">
      <c r="A195" s="151" t="s">
        <v>161</v>
      </c>
      <c r="B195" s="134" t="s">
        <v>244</v>
      </c>
      <c r="C195" s="134" t="s">
        <v>160</v>
      </c>
      <c r="D195" s="141">
        <f t="shared" si="39"/>
        <v>4500</v>
      </c>
      <c r="E195" s="135">
        <f t="shared" si="39"/>
        <v>4500</v>
      </c>
      <c r="F195" s="135">
        <f t="shared" si="39"/>
        <v>4500</v>
      </c>
    </row>
    <row r="196" spans="1:6" ht="16.5" x14ac:dyDescent="0.25">
      <c r="A196" s="151" t="s">
        <v>162</v>
      </c>
      <c r="B196" s="134" t="s">
        <v>244</v>
      </c>
      <c r="C196" s="134" t="s">
        <v>158</v>
      </c>
      <c r="D196" s="141">
        <v>4500</v>
      </c>
      <c r="E196" s="135">
        <v>4500</v>
      </c>
      <c r="F196" s="135">
        <v>4500</v>
      </c>
    </row>
    <row r="197" spans="1:6" ht="16.5" x14ac:dyDescent="0.2">
      <c r="A197" s="166" t="s">
        <v>145</v>
      </c>
      <c r="B197" s="146" t="s">
        <v>146</v>
      </c>
      <c r="C197" s="146"/>
      <c r="D197" s="141">
        <f t="shared" ref="D197:F199" si="40">D198</f>
        <v>2077000</v>
      </c>
      <c r="E197" s="135">
        <f t="shared" si="40"/>
        <v>2077000</v>
      </c>
      <c r="F197" s="135">
        <f t="shared" si="40"/>
        <v>2077000</v>
      </c>
    </row>
    <row r="198" spans="1:6" ht="33" x14ac:dyDescent="0.25">
      <c r="A198" s="167" t="s">
        <v>147</v>
      </c>
      <c r="B198" s="146" t="s">
        <v>296</v>
      </c>
      <c r="C198" s="146"/>
      <c r="D198" s="141">
        <f t="shared" si="40"/>
        <v>2077000</v>
      </c>
      <c r="E198" s="135">
        <f t="shared" si="40"/>
        <v>2077000</v>
      </c>
      <c r="F198" s="135">
        <f t="shared" si="40"/>
        <v>2077000</v>
      </c>
    </row>
    <row r="199" spans="1:6" ht="33" x14ac:dyDescent="0.2">
      <c r="A199" s="139" t="s">
        <v>430</v>
      </c>
      <c r="B199" s="146" t="s">
        <v>296</v>
      </c>
      <c r="C199" s="134" t="s">
        <v>68</v>
      </c>
      <c r="D199" s="141">
        <f t="shared" si="40"/>
        <v>2077000</v>
      </c>
      <c r="E199" s="135">
        <f t="shared" si="40"/>
        <v>2077000</v>
      </c>
      <c r="F199" s="135">
        <f t="shared" si="40"/>
        <v>2077000</v>
      </c>
    </row>
    <row r="200" spans="1:6" ht="49.5" x14ac:dyDescent="0.2">
      <c r="A200" s="168" t="s">
        <v>63</v>
      </c>
      <c r="B200" s="146" t="s">
        <v>296</v>
      </c>
      <c r="C200" s="134" t="s">
        <v>62</v>
      </c>
      <c r="D200" s="141">
        <v>2077000</v>
      </c>
      <c r="E200" s="135">
        <v>2077000</v>
      </c>
      <c r="F200" s="135">
        <v>2077000</v>
      </c>
    </row>
    <row r="201" spans="1:6" ht="16.5" x14ac:dyDescent="0.25">
      <c r="A201" s="140" t="s">
        <v>8</v>
      </c>
      <c r="B201" s="160" t="s">
        <v>122</v>
      </c>
      <c r="C201" s="169"/>
      <c r="D201" s="141">
        <f>D202</f>
        <v>300000</v>
      </c>
      <c r="E201" s="135">
        <f>E202</f>
        <v>300000</v>
      </c>
      <c r="F201" s="135">
        <f>F202</f>
        <v>0</v>
      </c>
    </row>
    <row r="202" spans="1:6" ht="33" x14ac:dyDescent="0.25">
      <c r="A202" s="140" t="s">
        <v>9</v>
      </c>
      <c r="B202" s="160" t="s">
        <v>123</v>
      </c>
      <c r="C202" s="169"/>
      <c r="D202" s="141">
        <f>D204</f>
        <v>300000</v>
      </c>
      <c r="E202" s="135">
        <f>E204</f>
        <v>300000</v>
      </c>
      <c r="F202" s="135">
        <f>F204</f>
        <v>0</v>
      </c>
    </row>
    <row r="203" spans="1:6" ht="16.5" x14ac:dyDescent="0.25">
      <c r="A203" s="140" t="s">
        <v>64</v>
      </c>
      <c r="B203" s="160" t="s">
        <v>123</v>
      </c>
      <c r="C203" s="169">
        <v>800</v>
      </c>
      <c r="D203" s="141">
        <f>D204</f>
        <v>300000</v>
      </c>
      <c r="E203" s="135">
        <f>E204</f>
        <v>300000</v>
      </c>
      <c r="F203" s="135">
        <f>F204</f>
        <v>0</v>
      </c>
    </row>
    <row r="204" spans="1:6" ht="16.5" x14ac:dyDescent="0.25">
      <c r="A204" s="140" t="s">
        <v>10</v>
      </c>
      <c r="B204" s="160" t="s">
        <v>123</v>
      </c>
      <c r="C204" s="169">
        <v>870</v>
      </c>
      <c r="D204" s="141">
        <v>300000</v>
      </c>
      <c r="E204" s="135">
        <v>300000</v>
      </c>
      <c r="F204" s="135">
        <v>0</v>
      </c>
    </row>
    <row r="205" spans="1:6" ht="17.25" x14ac:dyDescent="0.3">
      <c r="A205" s="220" t="s">
        <v>177</v>
      </c>
      <c r="B205" s="221"/>
      <c r="C205" s="222"/>
      <c r="D205" s="170">
        <v>0</v>
      </c>
      <c r="E205" s="170">
        <v>1920000</v>
      </c>
      <c r="F205" s="170">
        <v>3800000</v>
      </c>
    </row>
    <row r="206" spans="1:6" ht="16.5" x14ac:dyDescent="0.25">
      <c r="A206" s="223" t="s">
        <v>59</v>
      </c>
      <c r="B206" s="224"/>
      <c r="C206" s="225"/>
      <c r="D206" s="171">
        <f>D185+D173+D160+D147+D129+D112+D107+D94+D89+D15+D178+D117+D205+D138</f>
        <v>85733726.909999996</v>
      </c>
      <c r="E206" s="171">
        <f>E185+E173+E160+E147+E129+E112+E107+E94+E89+E15+E178+E117+E205+E138</f>
        <v>77353822.640000001</v>
      </c>
      <c r="F206" s="171">
        <f>F185+F173+F160+F147+F129+F112+F107+F94+F89+F15+F178+F117+F205+F138</f>
        <v>76669523.989999995</v>
      </c>
    </row>
    <row r="207" spans="1:6" x14ac:dyDescent="0.2">
      <c r="A207" s="172"/>
      <c r="B207" s="172"/>
      <c r="C207" s="172"/>
      <c r="D207" s="172"/>
      <c r="E207" s="172"/>
      <c r="F207" s="172"/>
    </row>
  </sheetData>
  <mergeCells count="7">
    <mergeCell ref="A205:C205"/>
    <mergeCell ref="A206:C206"/>
    <mergeCell ref="A11:F11"/>
    <mergeCell ref="A13:A14"/>
    <mergeCell ref="B13:B14"/>
    <mergeCell ref="C13:C14"/>
    <mergeCell ref="D13:F13"/>
  </mergeCells>
  <pageMargins left="1.1811023622047245" right="0.39370078740157483" top="0.78740157480314965" bottom="0.78740157480314965" header="0.51181102362204722" footer="0.51181102362204722"/>
  <pageSetup paperSize="9" scale="65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H50"/>
  <sheetViews>
    <sheetView tabSelected="1" zoomScaleNormal="100" workbookViewId="0">
      <selection activeCell="A11" sqref="A11:E11"/>
    </sheetView>
  </sheetViews>
  <sheetFormatPr defaultRowHeight="12.75" x14ac:dyDescent="0.2"/>
  <cols>
    <col min="1" max="1" width="78.42578125" customWidth="1"/>
    <col min="2" max="2" width="7.85546875" customWidth="1"/>
    <col min="3" max="3" width="20.140625" customWidth="1"/>
    <col min="4" max="4" width="17.28515625" customWidth="1"/>
    <col min="5" max="5" width="16.85546875" customWidth="1"/>
    <col min="7" max="8" width="11.7109375" bestFit="1" customWidth="1"/>
  </cols>
  <sheetData>
    <row r="8" spans="1:5" ht="48" customHeight="1" x14ac:dyDescent="0.2"/>
    <row r="9" spans="1:5" ht="21.75" hidden="1" customHeight="1" x14ac:dyDescent="0.2"/>
    <row r="10" spans="1:5" hidden="1" x14ac:dyDescent="0.2"/>
    <row r="11" spans="1:5" ht="59.25" customHeight="1" x14ac:dyDescent="0.3">
      <c r="A11" s="219" t="s">
        <v>436</v>
      </c>
      <c r="B11" s="219"/>
      <c r="C11" s="219"/>
      <c r="D11" s="219"/>
      <c r="E11" s="219"/>
    </row>
    <row r="12" spans="1:5" ht="13.5" customHeight="1" x14ac:dyDescent="0.25">
      <c r="A12" s="231"/>
      <c r="B12" s="231"/>
      <c r="C12" s="231"/>
    </row>
    <row r="13" spans="1:5" ht="16.5" x14ac:dyDescent="0.25">
      <c r="E13" s="2" t="s">
        <v>367</v>
      </c>
    </row>
    <row r="14" spans="1:5" ht="16.5" x14ac:dyDescent="0.2">
      <c r="A14" s="232" t="s">
        <v>1</v>
      </c>
      <c r="B14" s="234" t="s">
        <v>246</v>
      </c>
      <c r="C14" s="236" t="s">
        <v>0</v>
      </c>
      <c r="D14" s="237"/>
      <c r="E14" s="238"/>
    </row>
    <row r="15" spans="1:5" ht="16.5" x14ac:dyDescent="0.2">
      <c r="A15" s="233"/>
      <c r="B15" s="235"/>
      <c r="C15" s="72" t="s">
        <v>333</v>
      </c>
      <c r="D15" s="72" t="s">
        <v>395</v>
      </c>
      <c r="E15" s="72" t="s">
        <v>432</v>
      </c>
    </row>
    <row r="16" spans="1:5" ht="16.5" x14ac:dyDescent="0.2">
      <c r="A16" s="73" t="s">
        <v>59</v>
      </c>
      <c r="B16" s="74"/>
      <c r="C16" s="75">
        <f>C18+C23+C25+C28+C31+C36+C38+C41</f>
        <v>85733726.909999996</v>
      </c>
      <c r="D16" s="75">
        <f>D18+D23+D25+D28+D31+D36+D38+D41+D17</f>
        <v>77353822.640000001</v>
      </c>
      <c r="E16" s="75">
        <f>E18+E23+E25+E28+E31+E36+E38+E41+E17</f>
        <v>76669523.989999995</v>
      </c>
    </row>
    <row r="17" spans="1:8" ht="15.75" x14ac:dyDescent="0.2">
      <c r="A17" s="123" t="s">
        <v>177</v>
      </c>
      <c r="B17" s="124"/>
      <c r="C17" s="125"/>
      <c r="D17" s="126">
        <v>1920000</v>
      </c>
      <c r="E17" s="126">
        <v>3800000</v>
      </c>
    </row>
    <row r="18" spans="1:8" ht="16.5" x14ac:dyDescent="0.25">
      <c r="A18" s="76" t="s">
        <v>247</v>
      </c>
      <c r="B18" s="3" t="s">
        <v>248</v>
      </c>
      <c r="C18" s="75">
        <f>C19+C20+C21+C22</f>
        <v>22156469.48</v>
      </c>
      <c r="D18" s="75">
        <f>D19+D20+D21+D22</f>
        <v>20284781.009999998</v>
      </c>
      <c r="E18" s="75">
        <f>E19+E20+E21+E22</f>
        <v>18439594.359999999</v>
      </c>
    </row>
    <row r="19" spans="1:8" ht="51" customHeight="1" x14ac:dyDescent="0.2">
      <c r="A19" s="51" t="s">
        <v>249</v>
      </c>
      <c r="B19" s="4" t="s">
        <v>250</v>
      </c>
      <c r="C19" s="19">
        <v>720000</v>
      </c>
      <c r="D19" s="19">
        <v>720000</v>
      </c>
      <c r="E19" s="19">
        <v>720000</v>
      </c>
    </row>
    <row r="20" spans="1:8" ht="48.75" customHeight="1" x14ac:dyDescent="0.2">
      <c r="A20" s="50" t="s">
        <v>251</v>
      </c>
      <c r="B20" s="4" t="s">
        <v>252</v>
      </c>
      <c r="C20" s="19">
        <v>16750000</v>
      </c>
      <c r="D20" s="19">
        <v>16520000</v>
      </c>
      <c r="E20" s="19">
        <v>15750000</v>
      </c>
    </row>
    <row r="21" spans="1:8" ht="16.5" x14ac:dyDescent="0.2">
      <c r="A21" s="58" t="s">
        <v>8</v>
      </c>
      <c r="B21" s="77" t="s">
        <v>253</v>
      </c>
      <c r="C21" s="19">
        <v>300000</v>
      </c>
      <c r="D21" s="19">
        <v>300000</v>
      </c>
      <c r="E21" s="19">
        <v>0</v>
      </c>
    </row>
    <row r="22" spans="1:8" ht="18" customHeight="1" x14ac:dyDescent="0.2">
      <c r="A22" s="57" t="s">
        <v>254</v>
      </c>
      <c r="B22" s="11" t="s">
        <v>255</v>
      </c>
      <c r="C22" s="19">
        <v>4386469.4800000004</v>
      </c>
      <c r="D22" s="19">
        <v>2744781.01</v>
      </c>
      <c r="E22" s="19">
        <v>1969594.36</v>
      </c>
      <c r="G22" s="71"/>
      <c r="H22" s="71"/>
    </row>
    <row r="23" spans="1:8" ht="16.5" x14ac:dyDescent="0.25">
      <c r="A23" s="76" t="s">
        <v>256</v>
      </c>
      <c r="B23" s="12" t="s">
        <v>257</v>
      </c>
      <c r="C23" s="18">
        <f>C24</f>
        <v>682338.02</v>
      </c>
      <c r="D23" s="18">
        <f>D24</f>
        <v>704827.84</v>
      </c>
      <c r="E23" s="18">
        <f>E24</f>
        <v>729193.58</v>
      </c>
    </row>
    <row r="24" spans="1:8" ht="17.25" customHeight="1" x14ac:dyDescent="0.25">
      <c r="A24" s="17" t="s">
        <v>258</v>
      </c>
      <c r="B24" s="6" t="s">
        <v>259</v>
      </c>
      <c r="C24" s="19">
        <v>682338.02</v>
      </c>
      <c r="D24" s="19">
        <v>704827.84</v>
      </c>
      <c r="E24" s="19">
        <v>729193.58</v>
      </c>
    </row>
    <row r="25" spans="1:8" ht="18.75" customHeight="1" x14ac:dyDescent="0.2">
      <c r="A25" s="78" t="s">
        <v>260</v>
      </c>
      <c r="B25" s="12" t="s">
        <v>261</v>
      </c>
      <c r="C25" s="18">
        <f>C27+C26</f>
        <v>604500</v>
      </c>
      <c r="D25" s="18">
        <f t="shared" ref="D25:E25" si="0">D27+D26</f>
        <v>604500</v>
      </c>
      <c r="E25" s="18">
        <f t="shared" si="0"/>
        <v>604500</v>
      </c>
    </row>
    <row r="26" spans="1:8" ht="34.5" customHeight="1" x14ac:dyDescent="0.2">
      <c r="A26" s="81" t="s">
        <v>319</v>
      </c>
      <c r="B26" s="11" t="s">
        <v>318</v>
      </c>
      <c r="C26" s="19">
        <v>4500</v>
      </c>
      <c r="D26" s="19">
        <v>4500</v>
      </c>
      <c r="E26" s="19">
        <v>4500</v>
      </c>
    </row>
    <row r="27" spans="1:8" ht="16.5" x14ac:dyDescent="0.25">
      <c r="A27" s="16" t="s">
        <v>262</v>
      </c>
      <c r="B27" s="5" t="s">
        <v>263</v>
      </c>
      <c r="C27" s="19">
        <v>600000</v>
      </c>
      <c r="D27" s="19">
        <v>600000</v>
      </c>
      <c r="E27" s="19">
        <v>600000</v>
      </c>
    </row>
    <row r="28" spans="1:8" ht="17.25" customHeight="1" x14ac:dyDescent="0.25">
      <c r="A28" s="76" t="s">
        <v>264</v>
      </c>
      <c r="B28" s="7" t="s">
        <v>265</v>
      </c>
      <c r="C28" s="18">
        <f>C29+C30</f>
        <v>5833532.4100000001</v>
      </c>
      <c r="D28" s="18">
        <f>D29+D30</f>
        <v>4066858.79</v>
      </c>
      <c r="E28" s="18">
        <f>E29+E30</f>
        <v>3683108.38</v>
      </c>
    </row>
    <row r="29" spans="1:8" ht="16.5" x14ac:dyDescent="0.25">
      <c r="A29" s="79" t="s">
        <v>266</v>
      </c>
      <c r="B29" s="80" t="s">
        <v>267</v>
      </c>
      <c r="C29" s="20">
        <v>5818532.4100000001</v>
      </c>
      <c r="D29" s="20">
        <v>4051858.79</v>
      </c>
      <c r="E29" s="20">
        <v>3668108.38</v>
      </c>
    </row>
    <row r="30" spans="1:8" ht="16.5" x14ac:dyDescent="0.25">
      <c r="A30" s="16" t="s">
        <v>268</v>
      </c>
      <c r="B30" s="5" t="s">
        <v>269</v>
      </c>
      <c r="C30" s="19">
        <v>15000</v>
      </c>
      <c r="D30" s="19">
        <v>15000</v>
      </c>
      <c r="E30" s="19">
        <v>15000</v>
      </c>
    </row>
    <row r="31" spans="1:8" ht="16.5" x14ac:dyDescent="0.25">
      <c r="A31" s="76" t="s">
        <v>270</v>
      </c>
      <c r="B31" s="7" t="s">
        <v>271</v>
      </c>
      <c r="C31" s="18">
        <f>C33+C34+C35+C32</f>
        <v>33338751</v>
      </c>
      <c r="D31" s="18">
        <f>D33+D34+D35+D32</f>
        <v>28934719</v>
      </c>
      <c r="E31" s="18">
        <f>E33+E34+E35+E32</f>
        <v>28574991.670000002</v>
      </c>
    </row>
    <row r="32" spans="1:8" ht="16.5" x14ac:dyDescent="0.25">
      <c r="A32" s="15" t="s">
        <v>469</v>
      </c>
      <c r="B32" s="5" t="s">
        <v>470</v>
      </c>
      <c r="C32" s="19">
        <v>35000</v>
      </c>
      <c r="D32" s="19">
        <v>0</v>
      </c>
      <c r="E32" s="19">
        <v>0</v>
      </c>
    </row>
    <row r="33" spans="1:8" ht="16.5" x14ac:dyDescent="0.25">
      <c r="A33" s="15" t="s">
        <v>272</v>
      </c>
      <c r="B33" s="5" t="s">
        <v>273</v>
      </c>
      <c r="C33" s="19">
        <v>425000</v>
      </c>
      <c r="D33" s="19">
        <v>0</v>
      </c>
      <c r="E33" s="19">
        <v>0</v>
      </c>
    </row>
    <row r="34" spans="1:8" ht="18" customHeight="1" x14ac:dyDescent="0.25">
      <c r="A34" s="16" t="s">
        <v>274</v>
      </c>
      <c r="B34" s="5" t="s">
        <v>275</v>
      </c>
      <c r="C34" s="19">
        <v>30801751</v>
      </c>
      <c r="D34" s="19">
        <v>26857719</v>
      </c>
      <c r="E34" s="19">
        <v>26497991.670000002</v>
      </c>
      <c r="G34" s="71"/>
      <c r="H34" s="71"/>
    </row>
    <row r="35" spans="1:8" ht="18" customHeight="1" x14ac:dyDescent="0.25">
      <c r="A35" s="16" t="s">
        <v>317</v>
      </c>
      <c r="B35" s="5" t="s">
        <v>316</v>
      </c>
      <c r="C35" s="19">
        <v>2077000</v>
      </c>
      <c r="D35" s="19">
        <v>2077000</v>
      </c>
      <c r="E35" s="19">
        <v>2077000</v>
      </c>
    </row>
    <row r="36" spans="1:8" ht="15.75" customHeight="1" x14ac:dyDescent="0.25">
      <c r="A36" s="76" t="s">
        <v>276</v>
      </c>
      <c r="B36" s="8" t="s">
        <v>277</v>
      </c>
      <c r="C36" s="18">
        <f>C37</f>
        <v>21300000</v>
      </c>
      <c r="D36" s="18">
        <f>D37</f>
        <v>19300000</v>
      </c>
      <c r="E36" s="18">
        <f>E37</f>
        <v>19300000</v>
      </c>
    </row>
    <row r="37" spans="1:8" ht="15" customHeight="1" x14ac:dyDescent="0.25">
      <c r="A37" s="16" t="s">
        <v>278</v>
      </c>
      <c r="B37" s="9" t="s">
        <v>279</v>
      </c>
      <c r="C37" s="19">
        <v>21300000</v>
      </c>
      <c r="D37" s="19">
        <v>19300000</v>
      </c>
      <c r="E37" s="19">
        <v>19300000</v>
      </c>
      <c r="G37" s="71"/>
      <c r="H37" s="71"/>
    </row>
    <row r="38" spans="1:8" ht="16.5" x14ac:dyDescent="0.2">
      <c r="A38" s="59" t="s">
        <v>280</v>
      </c>
      <c r="B38" s="8" t="s">
        <v>281</v>
      </c>
      <c r="C38" s="18">
        <f>C39+C40</f>
        <v>1218136</v>
      </c>
      <c r="D38" s="18">
        <f>D39+D40</f>
        <v>1038136</v>
      </c>
      <c r="E38" s="18">
        <f>E39+E40</f>
        <v>1038136</v>
      </c>
    </row>
    <row r="39" spans="1:8" ht="15.75" customHeight="1" x14ac:dyDescent="0.25">
      <c r="A39" s="14" t="s">
        <v>15</v>
      </c>
      <c r="B39" s="9" t="s">
        <v>282</v>
      </c>
      <c r="C39" s="19">
        <v>788136</v>
      </c>
      <c r="D39" s="19">
        <v>788136</v>
      </c>
      <c r="E39" s="19">
        <v>788136</v>
      </c>
    </row>
    <row r="40" spans="1:8" ht="16.5" x14ac:dyDescent="0.25">
      <c r="A40" s="15" t="s">
        <v>283</v>
      </c>
      <c r="B40" s="13" t="s">
        <v>284</v>
      </c>
      <c r="C40" s="19">
        <v>430000</v>
      </c>
      <c r="D40" s="19">
        <v>250000</v>
      </c>
      <c r="E40" s="19">
        <v>250000</v>
      </c>
    </row>
    <row r="41" spans="1:8" ht="16.5" x14ac:dyDescent="0.2">
      <c r="A41" s="82" t="s">
        <v>348</v>
      </c>
      <c r="B41" s="8" t="s">
        <v>346</v>
      </c>
      <c r="C41" s="18">
        <f>C42</f>
        <v>600000</v>
      </c>
      <c r="D41" s="18">
        <f>D42</f>
        <v>500000</v>
      </c>
      <c r="E41" s="18">
        <f>E42</f>
        <v>500000</v>
      </c>
    </row>
    <row r="42" spans="1:8" ht="16.5" x14ac:dyDescent="0.2">
      <c r="A42" s="10" t="s">
        <v>349</v>
      </c>
      <c r="B42" s="9" t="s">
        <v>347</v>
      </c>
      <c r="C42" s="19">
        <v>600000</v>
      </c>
      <c r="D42" s="19">
        <v>500000</v>
      </c>
      <c r="E42" s="19">
        <v>500000</v>
      </c>
    </row>
    <row r="44" spans="1:8" x14ac:dyDescent="0.2">
      <c r="C44" s="71"/>
      <c r="D44" s="71"/>
      <c r="E44" s="71"/>
      <c r="F44" s="71"/>
    </row>
    <row r="45" spans="1:8" x14ac:dyDescent="0.2">
      <c r="C45" s="71"/>
      <c r="D45" s="71"/>
      <c r="E45" s="71"/>
      <c r="F45" s="71"/>
    </row>
    <row r="46" spans="1:8" x14ac:dyDescent="0.2">
      <c r="C46" s="71"/>
      <c r="D46" s="71"/>
      <c r="E46" s="71"/>
      <c r="F46" s="71"/>
    </row>
    <row r="47" spans="1:8" x14ac:dyDescent="0.2">
      <c r="C47" s="71"/>
      <c r="D47" s="71"/>
      <c r="E47" s="71"/>
      <c r="F47" s="71"/>
    </row>
    <row r="48" spans="1:8" x14ac:dyDescent="0.2">
      <c r="C48" s="71"/>
      <c r="D48" s="71"/>
      <c r="E48" s="71"/>
      <c r="F48" s="71"/>
    </row>
    <row r="49" spans="3:6" x14ac:dyDescent="0.2">
      <c r="C49" s="71"/>
      <c r="D49" s="71"/>
      <c r="E49" s="71"/>
      <c r="F49" s="71"/>
    </row>
    <row r="50" spans="3:6" x14ac:dyDescent="0.2">
      <c r="C50" s="71"/>
      <c r="D50" s="71"/>
      <c r="E50" s="71"/>
      <c r="F50" s="71"/>
    </row>
  </sheetData>
  <mergeCells count="5">
    <mergeCell ref="A12:C12"/>
    <mergeCell ref="A14:A15"/>
    <mergeCell ref="B14:B15"/>
    <mergeCell ref="C14:E14"/>
    <mergeCell ref="A11:E11"/>
  </mergeCells>
  <pageMargins left="1.1811023622047245" right="0.39370078740157483" top="0.78740157480314965" bottom="0.78740157480314965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R260"/>
  <sheetViews>
    <sheetView topLeftCell="A253" workbookViewId="0">
      <selection activeCell="C173" sqref="C173"/>
    </sheetView>
  </sheetViews>
  <sheetFormatPr defaultRowHeight="12.75" x14ac:dyDescent="0.2"/>
  <cols>
    <col min="1" max="1" width="31.7109375" customWidth="1"/>
    <col min="2" max="2" width="5.7109375" customWidth="1"/>
    <col min="3" max="3" width="6.5703125" customWidth="1"/>
    <col min="4" max="4" width="17.140625" customWidth="1"/>
    <col min="5" max="5" width="5.7109375" customWidth="1"/>
    <col min="6" max="6" width="17.42578125" customWidth="1"/>
    <col min="7" max="8" width="16.140625" customWidth="1"/>
    <col min="10" max="10" width="14.5703125" customWidth="1"/>
    <col min="11" max="11" width="16.28515625" customWidth="1"/>
    <col min="12" max="12" width="16.140625" customWidth="1"/>
    <col min="14" max="14" width="12.7109375" bestFit="1" customWidth="1"/>
    <col min="16" max="16" width="11.5703125" bestFit="1" customWidth="1"/>
    <col min="17" max="17" width="12.28515625" customWidth="1"/>
    <col min="18" max="18" width="10.140625" bestFit="1" customWidth="1"/>
  </cols>
  <sheetData>
    <row r="13" spans="1:8" ht="56.25" customHeight="1" x14ac:dyDescent="0.3">
      <c r="A13" s="239" t="s">
        <v>435</v>
      </c>
      <c r="B13" s="239"/>
      <c r="C13" s="239"/>
      <c r="D13" s="239"/>
      <c r="E13" s="239"/>
      <c r="F13" s="239"/>
      <c r="G13" s="239"/>
      <c r="H13" s="239"/>
    </row>
    <row r="15" spans="1:8" ht="16.5" x14ac:dyDescent="0.25">
      <c r="H15" s="2" t="s">
        <v>367</v>
      </c>
    </row>
    <row r="16" spans="1:8" ht="20.25" customHeight="1" x14ac:dyDescent="0.2">
      <c r="A16" s="232" t="s">
        <v>1</v>
      </c>
      <c r="B16" s="232" t="s">
        <v>401</v>
      </c>
      <c r="C16" s="234" t="s">
        <v>246</v>
      </c>
      <c r="D16" s="232" t="s">
        <v>2</v>
      </c>
      <c r="E16" s="234" t="s">
        <v>3</v>
      </c>
      <c r="F16" s="242" t="s">
        <v>427</v>
      </c>
      <c r="G16" s="243"/>
      <c r="H16" s="244"/>
    </row>
    <row r="17" spans="1:18" ht="3" hidden="1" customHeight="1" x14ac:dyDescent="0.2">
      <c r="A17" s="240"/>
      <c r="B17" s="240"/>
      <c r="C17" s="241"/>
      <c r="D17" s="240"/>
      <c r="E17" s="241"/>
      <c r="F17" s="245"/>
      <c r="G17" s="246"/>
      <c r="H17" s="247"/>
    </row>
    <row r="18" spans="1:18" ht="28.5" customHeight="1" x14ac:dyDescent="0.2">
      <c r="A18" s="233"/>
      <c r="B18" s="233"/>
      <c r="C18" s="235"/>
      <c r="D18" s="233"/>
      <c r="E18" s="235"/>
      <c r="F18" s="120" t="s">
        <v>333</v>
      </c>
      <c r="G18" s="120" t="s">
        <v>395</v>
      </c>
      <c r="H18" s="120" t="s">
        <v>432</v>
      </c>
    </row>
    <row r="19" spans="1:18" ht="120" customHeight="1" x14ac:dyDescent="0.2">
      <c r="A19" s="173" t="s">
        <v>18</v>
      </c>
      <c r="B19" s="174">
        <v>804</v>
      </c>
      <c r="C19" s="175"/>
      <c r="D19" s="174"/>
      <c r="E19" s="175"/>
      <c r="F19" s="176">
        <f>F260</f>
        <v>85733726.909999996</v>
      </c>
      <c r="G19" s="176">
        <f t="shared" ref="G19:H19" si="0">G260</f>
        <v>77353822.640000001</v>
      </c>
      <c r="H19" s="176">
        <f t="shared" si="0"/>
        <v>76669523.989999995</v>
      </c>
      <c r="J19" s="71"/>
      <c r="N19" s="71"/>
      <c r="P19" s="211"/>
      <c r="Q19" s="71"/>
      <c r="R19" s="71"/>
    </row>
    <row r="20" spans="1:18" ht="33" x14ac:dyDescent="0.2">
      <c r="A20" s="177" t="s">
        <v>247</v>
      </c>
      <c r="B20" s="178">
        <v>804</v>
      </c>
      <c r="C20" s="144" t="s">
        <v>248</v>
      </c>
      <c r="D20" s="144"/>
      <c r="E20" s="144"/>
      <c r="F20" s="132">
        <f>F21+F30+F51+F57</f>
        <v>22156469.48</v>
      </c>
      <c r="G20" s="132">
        <f>G21+G30+G51+G57</f>
        <v>20284781.009999998</v>
      </c>
      <c r="H20" s="132">
        <f>H21+H30+H51+H57</f>
        <v>18439594.359999999</v>
      </c>
    </row>
    <row r="21" spans="1:18" ht="138" customHeight="1" x14ac:dyDescent="0.2">
      <c r="A21" s="177" t="s">
        <v>249</v>
      </c>
      <c r="B21" s="178">
        <v>804</v>
      </c>
      <c r="C21" s="144" t="s">
        <v>250</v>
      </c>
      <c r="D21" s="144"/>
      <c r="E21" s="144"/>
      <c r="F21" s="208">
        <f>F22</f>
        <v>720000</v>
      </c>
      <c r="G21" s="132">
        <f t="shared" ref="G21:H23" si="1">G22</f>
        <v>720000</v>
      </c>
      <c r="H21" s="132">
        <f t="shared" si="1"/>
        <v>720000</v>
      </c>
      <c r="K21" s="66"/>
      <c r="L21" s="66"/>
    </row>
    <row r="22" spans="1:18" ht="51.75" customHeight="1" x14ac:dyDescent="0.2">
      <c r="A22" s="156" t="s">
        <v>57</v>
      </c>
      <c r="B22" s="179">
        <v>804</v>
      </c>
      <c r="C22" s="142" t="s">
        <v>250</v>
      </c>
      <c r="D22" s="142" t="s">
        <v>116</v>
      </c>
      <c r="E22" s="142"/>
      <c r="F22" s="141">
        <f>F23</f>
        <v>720000</v>
      </c>
      <c r="G22" s="135">
        <f t="shared" si="1"/>
        <v>720000</v>
      </c>
      <c r="H22" s="135">
        <f t="shared" si="1"/>
        <v>720000</v>
      </c>
      <c r="J22" s="71"/>
      <c r="K22" s="71"/>
    </row>
    <row r="23" spans="1:18" ht="35.25" customHeight="1" x14ac:dyDescent="0.2">
      <c r="A23" s="156" t="s">
        <v>58</v>
      </c>
      <c r="B23" s="179">
        <v>804</v>
      </c>
      <c r="C23" s="142" t="s">
        <v>250</v>
      </c>
      <c r="D23" s="142" t="s">
        <v>117</v>
      </c>
      <c r="E23" s="142"/>
      <c r="F23" s="141">
        <f>F24</f>
        <v>720000</v>
      </c>
      <c r="G23" s="135">
        <f t="shared" si="1"/>
        <v>720000</v>
      </c>
      <c r="H23" s="135">
        <f t="shared" si="1"/>
        <v>720000</v>
      </c>
    </row>
    <row r="24" spans="1:18" ht="65.25" customHeight="1" x14ac:dyDescent="0.2">
      <c r="A24" s="166" t="s">
        <v>388</v>
      </c>
      <c r="B24" s="179">
        <v>804</v>
      </c>
      <c r="C24" s="142" t="s">
        <v>250</v>
      </c>
      <c r="D24" s="142" t="s">
        <v>165</v>
      </c>
      <c r="E24" s="142"/>
      <c r="F24" s="141">
        <f>F25+F27</f>
        <v>720000</v>
      </c>
      <c r="G24" s="135">
        <f>G25+G27</f>
        <v>720000</v>
      </c>
      <c r="H24" s="135">
        <f>H25+H27</f>
        <v>720000</v>
      </c>
    </row>
    <row r="25" spans="1:18" ht="120" customHeight="1" x14ac:dyDescent="0.2">
      <c r="A25" s="157" t="s">
        <v>60</v>
      </c>
      <c r="B25" s="179">
        <v>804</v>
      </c>
      <c r="C25" s="180" t="s">
        <v>250</v>
      </c>
      <c r="D25" s="142" t="s">
        <v>165</v>
      </c>
      <c r="E25" s="180" t="s">
        <v>61</v>
      </c>
      <c r="F25" s="209">
        <f>F26</f>
        <v>677000</v>
      </c>
      <c r="G25" s="181">
        <f>G26</f>
        <v>677000</v>
      </c>
      <c r="H25" s="181">
        <f>H26</f>
        <v>677000</v>
      </c>
    </row>
    <row r="26" spans="1:18" ht="51.75" customHeight="1" x14ac:dyDescent="0.2">
      <c r="A26" s="157" t="s">
        <v>65</v>
      </c>
      <c r="B26" s="179">
        <v>804</v>
      </c>
      <c r="C26" s="142" t="s">
        <v>250</v>
      </c>
      <c r="D26" s="142" t="s">
        <v>165</v>
      </c>
      <c r="E26" s="142" t="s">
        <v>66</v>
      </c>
      <c r="F26" s="141">
        <v>677000</v>
      </c>
      <c r="G26" s="135">
        <v>677000</v>
      </c>
      <c r="H26" s="135">
        <v>677000</v>
      </c>
    </row>
    <row r="27" spans="1:18" ht="50.25" customHeight="1" x14ac:dyDescent="0.2">
      <c r="A27" s="157" t="s">
        <v>388</v>
      </c>
      <c r="B27" s="179">
        <v>804</v>
      </c>
      <c r="C27" s="180" t="s">
        <v>250</v>
      </c>
      <c r="D27" s="142" t="s">
        <v>393</v>
      </c>
      <c r="E27" s="142"/>
      <c r="F27" s="141">
        <f>F28</f>
        <v>43000</v>
      </c>
      <c r="G27" s="135">
        <f>G28</f>
        <v>43000</v>
      </c>
      <c r="H27" s="135">
        <f>H28</f>
        <v>43000</v>
      </c>
    </row>
    <row r="28" spans="1:18" ht="49.5" customHeight="1" x14ac:dyDescent="0.2">
      <c r="A28" s="157" t="s">
        <v>74</v>
      </c>
      <c r="B28" s="179">
        <v>804</v>
      </c>
      <c r="C28" s="180" t="s">
        <v>250</v>
      </c>
      <c r="D28" s="142" t="s">
        <v>393</v>
      </c>
      <c r="E28" s="142" t="s">
        <v>68</v>
      </c>
      <c r="F28" s="141">
        <f t="shared" ref="F28:H28" si="2">F29</f>
        <v>43000</v>
      </c>
      <c r="G28" s="135">
        <f t="shared" si="2"/>
        <v>43000</v>
      </c>
      <c r="H28" s="135">
        <f t="shared" si="2"/>
        <v>43000</v>
      </c>
    </row>
    <row r="29" spans="1:18" ht="71.25" customHeight="1" x14ac:dyDescent="0.2">
      <c r="A29" s="157" t="s">
        <v>63</v>
      </c>
      <c r="B29" s="179">
        <v>804</v>
      </c>
      <c r="C29" s="180" t="s">
        <v>250</v>
      </c>
      <c r="D29" s="142" t="s">
        <v>393</v>
      </c>
      <c r="E29" s="142" t="s">
        <v>62</v>
      </c>
      <c r="F29" s="141">
        <v>43000</v>
      </c>
      <c r="G29" s="135">
        <v>43000</v>
      </c>
      <c r="H29" s="135">
        <v>43000</v>
      </c>
    </row>
    <row r="30" spans="1:18" ht="84.75" customHeight="1" x14ac:dyDescent="0.2">
      <c r="A30" s="177" t="s">
        <v>251</v>
      </c>
      <c r="B30" s="178">
        <v>804</v>
      </c>
      <c r="C30" s="144" t="s">
        <v>252</v>
      </c>
      <c r="D30" s="144"/>
      <c r="E30" s="144"/>
      <c r="F30" s="132">
        <f>F31</f>
        <v>16750000</v>
      </c>
      <c r="G30" s="132">
        <f t="shared" ref="G30:H30" si="3">G31</f>
        <v>16520000</v>
      </c>
      <c r="H30" s="132">
        <f t="shared" si="3"/>
        <v>15750000</v>
      </c>
    </row>
    <row r="31" spans="1:18" ht="86.25" customHeight="1" x14ac:dyDescent="0.2">
      <c r="A31" s="156" t="s">
        <v>402</v>
      </c>
      <c r="B31" s="179">
        <v>804</v>
      </c>
      <c r="C31" s="142" t="s">
        <v>252</v>
      </c>
      <c r="D31" s="142" t="s">
        <v>139</v>
      </c>
      <c r="E31" s="142"/>
      <c r="F31" s="135">
        <f>F32+F46</f>
        <v>16750000</v>
      </c>
      <c r="G31" s="135">
        <f>G32+G46</f>
        <v>16520000</v>
      </c>
      <c r="H31" s="135">
        <f>H32+H46</f>
        <v>15750000</v>
      </c>
    </row>
    <row r="32" spans="1:18" ht="149.25" customHeight="1" x14ac:dyDescent="0.2">
      <c r="A32" s="156" t="s">
        <v>403</v>
      </c>
      <c r="B32" s="179">
        <v>804</v>
      </c>
      <c r="C32" s="142" t="s">
        <v>252</v>
      </c>
      <c r="D32" s="142" t="s">
        <v>140</v>
      </c>
      <c r="E32" s="142"/>
      <c r="F32" s="135">
        <f>F33+F37</f>
        <v>16747000</v>
      </c>
      <c r="G32" s="135">
        <f>G33+G37</f>
        <v>16517000</v>
      </c>
      <c r="H32" s="135">
        <f>H33+H37</f>
        <v>15747000</v>
      </c>
    </row>
    <row r="33" spans="1:8" ht="35.25" customHeight="1" x14ac:dyDescent="0.2">
      <c r="A33" s="156" t="s">
        <v>58</v>
      </c>
      <c r="B33" s="179">
        <v>804</v>
      </c>
      <c r="C33" s="142" t="s">
        <v>252</v>
      </c>
      <c r="D33" s="142" t="s">
        <v>166</v>
      </c>
      <c r="E33" s="142"/>
      <c r="F33" s="135">
        <f>F34</f>
        <v>1443000</v>
      </c>
      <c r="G33" s="135">
        <f t="shared" ref="G33:H33" si="4">G34</f>
        <v>1414000</v>
      </c>
      <c r="H33" s="135">
        <f t="shared" si="4"/>
        <v>1414000</v>
      </c>
    </row>
    <row r="34" spans="1:8" ht="69" customHeight="1" x14ac:dyDescent="0.2">
      <c r="A34" s="156" t="s">
        <v>7</v>
      </c>
      <c r="B34" s="179">
        <v>804</v>
      </c>
      <c r="C34" s="142" t="s">
        <v>252</v>
      </c>
      <c r="D34" s="142" t="s">
        <v>167</v>
      </c>
      <c r="E34" s="142"/>
      <c r="F34" s="135">
        <f t="shared" ref="F34:H34" si="5">F36</f>
        <v>1443000</v>
      </c>
      <c r="G34" s="135">
        <f t="shared" si="5"/>
        <v>1414000</v>
      </c>
      <c r="H34" s="135">
        <f t="shared" si="5"/>
        <v>1414000</v>
      </c>
    </row>
    <row r="35" spans="1:8" ht="51.75" customHeight="1" x14ac:dyDescent="0.2">
      <c r="A35" s="182" t="s">
        <v>60</v>
      </c>
      <c r="B35" s="179">
        <v>804</v>
      </c>
      <c r="C35" s="142" t="s">
        <v>252</v>
      </c>
      <c r="D35" s="142" t="s">
        <v>167</v>
      </c>
      <c r="E35" s="180" t="s">
        <v>61</v>
      </c>
      <c r="F35" s="135">
        <f>F36</f>
        <v>1443000</v>
      </c>
      <c r="G35" s="135">
        <f>G36</f>
        <v>1414000</v>
      </c>
      <c r="H35" s="135">
        <f>H36</f>
        <v>1414000</v>
      </c>
    </row>
    <row r="36" spans="1:8" ht="57.75" customHeight="1" x14ac:dyDescent="0.2">
      <c r="A36" s="157" t="s">
        <v>65</v>
      </c>
      <c r="B36" s="179">
        <v>804</v>
      </c>
      <c r="C36" s="142" t="s">
        <v>252</v>
      </c>
      <c r="D36" s="142" t="s">
        <v>167</v>
      </c>
      <c r="E36" s="180" t="s">
        <v>66</v>
      </c>
      <c r="F36" s="135">
        <v>1443000</v>
      </c>
      <c r="G36" s="135">
        <v>1414000</v>
      </c>
      <c r="H36" s="135">
        <v>1414000</v>
      </c>
    </row>
    <row r="37" spans="1:8" ht="21" customHeight="1" x14ac:dyDescent="0.2">
      <c r="A37" s="156" t="s">
        <v>179</v>
      </c>
      <c r="B37" s="179">
        <v>804</v>
      </c>
      <c r="C37" s="142" t="s">
        <v>252</v>
      </c>
      <c r="D37" s="142" t="s">
        <v>180</v>
      </c>
      <c r="E37" s="180"/>
      <c r="F37" s="135">
        <f>F38+F41</f>
        <v>15304000</v>
      </c>
      <c r="G37" s="135">
        <f>G38+G41</f>
        <v>15103000</v>
      </c>
      <c r="H37" s="135">
        <f>H38+H41</f>
        <v>14333000</v>
      </c>
    </row>
    <row r="38" spans="1:8" ht="27" customHeight="1" x14ac:dyDescent="0.2">
      <c r="A38" s="156" t="s">
        <v>4</v>
      </c>
      <c r="B38" s="179">
        <v>804</v>
      </c>
      <c r="C38" s="142" t="s">
        <v>252</v>
      </c>
      <c r="D38" s="142" t="s">
        <v>181</v>
      </c>
      <c r="E38" s="142"/>
      <c r="F38" s="135">
        <f>F39</f>
        <v>13254000</v>
      </c>
      <c r="G38" s="135">
        <f t="shared" ref="G38:H39" si="6">G39</f>
        <v>13237000</v>
      </c>
      <c r="H38" s="135">
        <f t="shared" si="6"/>
        <v>12467000</v>
      </c>
    </row>
    <row r="39" spans="1:8" ht="51.75" customHeight="1" x14ac:dyDescent="0.2">
      <c r="A39" s="182" t="s">
        <v>60</v>
      </c>
      <c r="B39" s="179">
        <v>804</v>
      </c>
      <c r="C39" s="142" t="s">
        <v>252</v>
      </c>
      <c r="D39" s="142" t="s">
        <v>181</v>
      </c>
      <c r="E39" s="180" t="s">
        <v>61</v>
      </c>
      <c r="F39" s="135">
        <f>F40</f>
        <v>13254000</v>
      </c>
      <c r="G39" s="135">
        <f t="shared" si="6"/>
        <v>13237000</v>
      </c>
      <c r="H39" s="135">
        <f t="shared" si="6"/>
        <v>12467000</v>
      </c>
    </row>
    <row r="40" spans="1:8" ht="56.25" customHeight="1" x14ac:dyDescent="0.2">
      <c r="A40" s="157" t="s">
        <v>65</v>
      </c>
      <c r="B40" s="179">
        <v>804</v>
      </c>
      <c r="C40" s="142" t="s">
        <v>252</v>
      </c>
      <c r="D40" s="142" t="s">
        <v>181</v>
      </c>
      <c r="E40" s="142" t="s">
        <v>66</v>
      </c>
      <c r="F40" s="135">
        <v>13254000</v>
      </c>
      <c r="G40" s="135">
        <v>13237000</v>
      </c>
      <c r="H40" s="135">
        <v>12467000</v>
      </c>
    </row>
    <row r="41" spans="1:8" ht="33.75" customHeight="1" x14ac:dyDescent="0.2">
      <c r="A41" s="155" t="s">
        <v>388</v>
      </c>
      <c r="B41" s="179">
        <v>804</v>
      </c>
      <c r="C41" s="180" t="s">
        <v>252</v>
      </c>
      <c r="D41" s="142" t="s">
        <v>334</v>
      </c>
      <c r="E41" s="142"/>
      <c r="F41" s="135">
        <f>F42+F44</f>
        <v>2050000</v>
      </c>
      <c r="G41" s="135">
        <f>G42+G44</f>
        <v>1866000</v>
      </c>
      <c r="H41" s="135">
        <f>H42+H44</f>
        <v>1866000</v>
      </c>
    </row>
    <row r="42" spans="1:8" ht="38.25" customHeight="1" x14ac:dyDescent="0.2">
      <c r="A42" s="157" t="s">
        <v>74</v>
      </c>
      <c r="B42" s="179">
        <v>804</v>
      </c>
      <c r="C42" s="180" t="s">
        <v>252</v>
      </c>
      <c r="D42" s="142" t="s">
        <v>334</v>
      </c>
      <c r="E42" s="142" t="s">
        <v>68</v>
      </c>
      <c r="F42" s="135">
        <f>F43</f>
        <v>2045000</v>
      </c>
      <c r="G42" s="135">
        <f t="shared" ref="G42:H42" si="7">G43</f>
        <v>1861000</v>
      </c>
      <c r="H42" s="135">
        <f t="shared" si="7"/>
        <v>1861000</v>
      </c>
    </row>
    <row r="43" spans="1:8" ht="69" customHeight="1" x14ac:dyDescent="0.2">
      <c r="A43" s="157" t="s">
        <v>63</v>
      </c>
      <c r="B43" s="179">
        <v>804</v>
      </c>
      <c r="C43" s="142" t="s">
        <v>252</v>
      </c>
      <c r="D43" s="142" t="s">
        <v>334</v>
      </c>
      <c r="E43" s="142" t="s">
        <v>62</v>
      </c>
      <c r="F43" s="135">
        <v>2045000</v>
      </c>
      <c r="G43" s="135">
        <v>1861000</v>
      </c>
      <c r="H43" s="135">
        <v>1861000</v>
      </c>
    </row>
    <row r="44" spans="1:8" ht="35.25" customHeight="1" x14ac:dyDescent="0.2">
      <c r="A44" s="156" t="s">
        <v>64</v>
      </c>
      <c r="B44" s="179">
        <v>804</v>
      </c>
      <c r="C44" s="142" t="s">
        <v>252</v>
      </c>
      <c r="D44" s="142" t="s">
        <v>334</v>
      </c>
      <c r="E44" s="142" t="s">
        <v>67</v>
      </c>
      <c r="F44" s="135">
        <f>F45</f>
        <v>5000</v>
      </c>
      <c r="G44" s="135">
        <f t="shared" ref="G44:H44" si="8">G45</f>
        <v>5000</v>
      </c>
      <c r="H44" s="135">
        <f t="shared" si="8"/>
        <v>5000</v>
      </c>
    </row>
    <row r="45" spans="1:8" ht="35.25" customHeight="1" x14ac:dyDescent="0.2">
      <c r="A45" s="156" t="s">
        <v>5</v>
      </c>
      <c r="B45" s="179">
        <v>804</v>
      </c>
      <c r="C45" s="142" t="s">
        <v>252</v>
      </c>
      <c r="D45" s="142" t="s">
        <v>334</v>
      </c>
      <c r="E45" s="142" t="s">
        <v>6</v>
      </c>
      <c r="F45" s="135">
        <v>5000</v>
      </c>
      <c r="G45" s="135">
        <v>5000</v>
      </c>
      <c r="H45" s="135">
        <v>5000</v>
      </c>
    </row>
    <row r="46" spans="1:8" ht="100.5" customHeight="1" x14ac:dyDescent="0.2">
      <c r="A46" s="156" t="s">
        <v>306</v>
      </c>
      <c r="B46" s="179">
        <v>804</v>
      </c>
      <c r="C46" s="142" t="s">
        <v>252</v>
      </c>
      <c r="D46" s="142" t="s">
        <v>199</v>
      </c>
      <c r="E46" s="142" t="s">
        <v>404</v>
      </c>
      <c r="F46" s="141">
        <f>F50</f>
        <v>3000</v>
      </c>
      <c r="G46" s="135">
        <f>G50</f>
        <v>3000</v>
      </c>
      <c r="H46" s="135">
        <f>H50</f>
        <v>3000</v>
      </c>
    </row>
    <row r="47" spans="1:8" ht="36" customHeight="1" x14ac:dyDescent="0.2">
      <c r="A47" s="156" t="s">
        <v>208</v>
      </c>
      <c r="B47" s="179">
        <v>804</v>
      </c>
      <c r="C47" s="142" t="s">
        <v>252</v>
      </c>
      <c r="D47" s="142" t="s">
        <v>207</v>
      </c>
      <c r="E47" s="142"/>
      <c r="F47" s="141">
        <f>F50</f>
        <v>3000</v>
      </c>
      <c r="G47" s="135">
        <f>G50</f>
        <v>3000</v>
      </c>
      <c r="H47" s="135">
        <f>H50</f>
        <v>3000</v>
      </c>
    </row>
    <row r="48" spans="1:8" ht="36.75" customHeight="1" x14ac:dyDescent="0.2">
      <c r="A48" s="156" t="s">
        <v>159</v>
      </c>
      <c r="B48" s="179">
        <v>804</v>
      </c>
      <c r="C48" s="142" t="s">
        <v>252</v>
      </c>
      <c r="D48" s="142" t="s">
        <v>210</v>
      </c>
      <c r="E48" s="142"/>
      <c r="F48" s="141">
        <f t="shared" ref="F48:H49" si="9">F49</f>
        <v>3000</v>
      </c>
      <c r="G48" s="135">
        <f t="shared" si="9"/>
        <v>3000</v>
      </c>
      <c r="H48" s="135">
        <f t="shared" si="9"/>
        <v>3000</v>
      </c>
    </row>
    <row r="49" spans="1:8" ht="22.5" customHeight="1" x14ac:dyDescent="0.2">
      <c r="A49" s="183" t="s">
        <v>161</v>
      </c>
      <c r="B49" s="179">
        <v>804</v>
      </c>
      <c r="C49" s="142" t="s">
        <v>252</v>
      </c>
      <c r="D49" s="142" t="s">
        <v>210</v>
      </c>
      <c r="E49" s="142" t="s">
        <v>160</v>
      </c>
      <c r="F49" s="141">
        <f t="shared" si="9"/>
        <v>3000</v>
      </c>
      <c r="G49" s="135">
        <f t="shared" si="9"/>
        <v>3000</v>
      </c>
      <c r="H49" s="135">
        <f t="shared" si="9"/>
        <v>3000</v>
      </c>
    </row>
    <row r="50" spans="1:8" ht="34.5" customHeight="1" x14ac:dyDescent="0.2">
      <c r="A50" s="156" t="s">
        <v>162</v>
      </c>
      <c r="B50" s="179">
        <v>804</v>
      </c>
      <c r="C50" s="142" t="s">
        <v>252</v>
      </c>
      <c r="D50" s="142" t="s">
        <v>210</v>
      </c>
      <c r="E50" s="142" t="s">
        <v>158</v>
      </c>
      <c r="F50" s="141">
        <v>3000</v>
      </c>
      <c r="G50" s="135">
        <v>3000</v>
      </c>
      <c r="H50" s="135">
        <v>3000</v>
      </c>
    </row>
    <row r="51" spans="1:8" ht="24.75" customHeight="1" x14ac:dyDescent="0.2">
      <c r="A51" s="177" t="s">
        <v>8</v>
      </c>
      <c r="B51" s="178">
        <v>804</v>
      </c>
      <c r="C51" s="184" t="s">
        <v>253</v>
      </c>
      <c r="D51" s="186"/>
      <c r="E51" s="186"/>
      <c r="F51" s="208">
        <f>F52</f>
        <v>300000</v>
      </c>
      <c r="G51" s="132">
        <f>G52</f>
        <v>300000</v>
      </c>
      <c r="H51" s="132">
        <f>H52</f>
        <v>0</v>
      </c>
    </row>
    <row r="52" spans="1:8" ht="36" customHeight="1" x14ac:dyDescent="0.2">
      <c r="A52" s="156" t="s">
        <v>57</v>
      </c>
      <c r="B52" s="179">
        <v>804</v>
      </c>
      <c r="C52" s="142" t="s">
        <v>253</v>
      </c>
      <c r="D52" s="142" t="s">
        <v>116</v>
      </c>
      <c r="E52" s="187"/>
      <c r="F52" s="141">
        <f>F56</f>
        <v>300000</v>
      </c>
      <c r="G52" s="135">
        <f t="shared" ref="G52:H52" si="10">G56</f>
        <v>300000</v>
      </c>
      <c r="H52" s="135">
        <f t="shared" si="10"/>
        <v>0</v>
      </c>
    </row>
    <row r="53" spans="1:8" ht="21.75" customHeight="1" x14ac:dyDescent="0.2">
      <c r="A53" s="156" t="s">
        <v>8</v>
      </c>
      <c r="B53" s="179">
        <v>804</v>
      </c>
      <c r="C53" s="142" t="s">
        <v>253</v>
      </c>
      <c r="D53" s="142" t="s">
        <v>122</v>
      </c>
      <c r="E53" s="187"/>
      <c r="F53" s="141">
        <f>F56</f>
        <v>300000</v>
      </c>
      <c r="G53" s="135">
        <f t="shared" ref="G53:H53" si="11">G56</f>
        <v>300000</v>
      </c>
      <c r="H53" s="135">
        <f t="shared" si="11"/>
        <v>0</v>
      </c>
    </row>
    <row r="54" spans="1:8" ht="49.5" customHeight="1" x14ac:dyDescent="0.2">
      <c r="A54" s="156" t="s">
        <v>9</v>
      </c>
      <c r="B54" s="179">
        <v>804</v>
      </c>
      <c r="C54" s="142" t="s">
        <v>253</v>
      </c>
      <c r="D54" s="142" t="s">
        <v>123</v>
      </c>
      <c r="E54" s="187"/>
      <c r="F54" s="141">
        <f>F56</f>
        <v>300000</v>
      </c>
      <c r="G54" s="135">
        <f>G56</f>
        <v>300000</v>
      </c>
      <c r="H54" s="135">
        <f>H56</f>
        <v>0</v>
      </c>
    </row>
    <row r="55" spans="1:8" ht="36.75" customHeight="1" x14ac:dyDescent="0.2">
      <c r="A55" s="156" t="s">
        <v>64</v>
      </c>
      <c r="B55" s="179">
        <v>804</v>
      </c>
      <c r="C55" s="142" t="s">
        <v>253</v>
      </c>
      <c r="D55" s="142" t="s">
        <v>123</v>
      </c>
      <c r="E55" s="187">
        <v>800</v>
      </c>
      <c r="F55" s="141">
        <f>F56</f>
        <v>300000</v>
      </c>
      <c r="G55" s="135">
        <f>G56</f>
        <v>300000</v>
      </c>
      <c r="H55" s="135">
        <f>H56</f>
        <v>0</v>
      </c>
    </row>
    <row r="56" spans="1:8" ht="26.25" customHeight="1" x14ac:dyDescent="0.2">
      <c r="A56" s="156" t="s">
        <v>10</v>
      </c>
      <c r="B56" s="179">
        <v>804</v>
      </c>
      <c r="C56" s="142" t="s">
        <v>253</v>
      </c>
      <c r="D56" s="142" t="s">
        <v>123</v>
      </c>
      <c r="E56" s="187">
        <v>870</v>
      </c>
      <c r="F56" s="141">
        <v>300000</v>
      </c>
      <c r="G56" s="135">
        <v>300000</v>
      </c>
      <c r="H56" s="135">
        <v>0</v>
      </c>
    </row>
    <row r="57" spans="1:8" ht="52.5" customHeight="1" x14ac:dyDescent="0.2">
      <c r="A57" s="177" t="s">
        <v>254</v>
      </c>
      <c r="B57" s="178">
        <v>804</v>
      </c>
      <c r="C57" s="144" t="s">
        <v>255</v>
      </c>
      <c r="D57" s="144"/>
      <c r="E57" s="144"/>
      <c r="F57" s="132">
        <f>F58+F109+F114</f>
        <v>4386469.4800000004</v>
      </c>
      <c r="G57" s="132">
        <f>G58+G109+G114</f>
        <v>2744781.01</v>
      </c>
      <c r="H57" s="132">
        <f>H58+H109+H114</f>
        <v>1969594.3599999999</v>
      </c>
    </row>
    <row r="58" spans="1:8" ht="84.75" customHeight="1" x14ac:dyDescent="0.2">
      <c r="A58" s="156" t="s">
        <v>402</v>
      </c>
      <c r="B58" s="179">
        <v>804</v>
      </c>
      <c r="C58" s="142" t="s">
        <v>255</v>
      </c>
      <c r="D58" s="142" t="s">
        <v>139</v>
      </c>
      <c r="E58" s="142"/>
      <c r="F58" s="135">
        <f>F59+F80+F87+F104</f>
        <v>3774469.4800000004</v>
      </c>
      <c r="G58" s="135">
        <f>G59+G80+G87+G104</f>
        <v>2132781.0099999998</v>
      </c>
      <c r="H58" s="135">
        <f>H59+H80+H87+H104</f>
        <v>1557594.3599999999</v>
      </c>
    </row>
    <row r="59" spans="1:8" ht="116.25" customHeight="1" x14ac:dyDescent="0.2">
      <c r="A59" s="156" t="s">
        <v>303</v>
      </c>
      <c r="B59" s="179">
        <v>804</v>
      </c>
      <c r="C59" s="142" t="s">
        <v>255</v>
      </c>
      <c r="D59" s="142" t="s">
        <v>140</v>
      </c>
      <c r="E59" s="142"/>
      <c r="F59" s="135">
        <f>F70+F74+F60+F69</f>
        <v>702517.94000000006</v>
      </c>
      <c r="G59" s="135">
        <f>G70+G74+G60+G69</f>
        <v>694479.79</v>
      </c>
      <c r="H59" s="135">
        <f>H70+H74+H60+H69</f>
        <v>598983.74</v>
      </c>
    </row>
    <row r="60" spans="1:8" ht="66.75" customHeight="1" x14ac:dyDescent="0.2">
      <c r="A60" s="155" t="s">
        <v>179</v>
      </c>
      <c r="B60" s="179">
        <v>804</v>
      </c>
      <c r="C60" s="142" t="s">
        <v>255</v>
      </c>
      <c r="D60" s="142" t="s">
        <v>180</v>
      </c>
      <c r="E60" s="142"/>
      <c r="F60" s="135">
        <f>F61</f>
        <v>213866.73</v>
      </c>
      <c r="G60" s="135">
        <f>G61</f>
        <v>213866.73</v>
      </c>
      <c r="H60" s="135">
        <f>H61</f>
        <v>213866.73</v>
      </c>
    </row>
    <row r="61" spans="1:8" ht="67.5" customHeight="1" x14ac:dyDescent="0.2">
      <c r="A61" s="155" t="s">
        <v>388</v>
      </c>
      <c r="B61" s="179">
        <v>804</v>
      </c>
      <c r="C61" s="142" t="s">
        <v>255</v>
      </c>
      <c r="D61" s="142" t="s">
        <v>334</v>
      </c>
      <c r="E61" s="142"/>
      <c r="F61" s="135">
        <f>F62+F64</f>
        <v>213866.73</v>
      </c>
      <c r="G61" s="135">
        <f>G62+G64</f>
        <v>213866.73</v>
      </c>
      <c r="H61" s="135">
        <f>H62+H64</f>
        <v>213866.73</v>
      </c>
    </row>
    <row r="62" spans="1:8" ht="48" customHeight="1" x14ac:dyDescent="0.2">
      <c r="A62" s="149" t="s">
        <v>74</v>
      </c>
      <c r="B62" s="179">
        <v>804</v>
      </c>
      <c r="C62" s="142" t="s">
        <v>255</v>
      </c>
      <c r="D62" s="142" t="s">
        <v>334</v>
      </c>
      <c r="E62" s="142" t="s">
        <v>68</v>
      </c>
      <c r="F62" s="135">
        <f t="shared" ref="F62:H62" si="12">F63</f>
        <v>165796.73000000001</v>
      </c>
      <c r="G62" s="135">
        <f t="shared" si="12"/>
        <v>165796.73000000001</v>
      </c>
      <c r="H62" s="135">
        <f t="shared" si="12"/>
        <v>165796.73000000001</v>
      </c>
    </row>
    <row r="63" spans="1:8" ht="49.5" customHeight="1" x14ac:dyDescent="0.2">
      <c r="A63" s="149" t="s">
        <v>63</v>
      </c>
      <c r="B63" s="179">
        <v>804</v>
      </c>
      <c r="C63" s="142" t="s">
        <v>255</v>
      </c>
      <c r="D63" s="142" t="s">
        <v>334</v>
      </c>
      <c r="E63" s="142" t="s">
        <v>62</v>
      </c>
      <c r="F63" s="135">
        <v>165796.73000000001</v>
      </c>
      <c r="G63" s="135">
        <v>165796.73000000001</v>
      </c>
      <c r="H63" s="135">
        <v>165796.73000000001</v>
      </c>
    </row>
    <row r="64" spans="1:8" ht="27.75" customHeight="1" x14ac:dyDescent="0.2">
      <c r="A64" s="156" t="s">
        <v>64</v>
      </c>
      <c r="B64" s="179">
        <v>804</v>
      </c>
      <c r="C64" s="142" t="s">
        <v>255</v>
      </c>
      <c r="D64" s="142" t="s">
        <v>334</v>
      </c>
      <c r="E64" s="142" t="s">
        <v>67</v>
      </c>
      <c r="F64" s="135">
        <f>F65</f>
        <v>48070</v>
      </c>
      <c r="G64" s="135">
        <f>G65</f>
        <v>48070</v>
      </c>
      <c r="H64" s="135">
        <f>H65</f>
        <v>48070</v>
      </c>
    </row>
    <row r="65" spans="1:8" ht="34.5" customHeight="1" x14ac:dyDescent="0.2">
      <c r="A65" s="156" t="s">
        <v>5</v>
      </c>
      <c r="B65" s="179">
        <v>804</v>
      </c>
      <c r="C65" s="142" t="s">
        <v>255</v>
      </c>
      <c r="D65" s="142" t="s">
        <v>334</v>
      </c>
      <c r="E65" s="142" t="s">
        <v>6</v>
      </c>
      <c r="F65" s="135">
        <v>48070</v>
      </c>
      <c r="G65" s="135">
        <v>48070</v>
      </c>
      <c r="H65" s="135">
        <v>48070</v>
      </c>
    </row>
    <row r="66" spans="1:8" ht="36.75" customHeight="1" x14ac:dyDescent="0.2">
      <c r="A66" s="156" t="s">
        <v>183</v>
      </c>
      <c r="B66" s="179">
        <v>804</v>
      </c>
      <c r="C66" s="142" t="s">
        <v>255</v>
      </c>
      <c r="D66" s="142" t="s">
        <v>182</v>
      </c>
      <c r="E66" s="142"/>
      <c r="F66" s="135">
        <f>F68</f>
        <v>10000</v>
      </c>
      <c r="G66" s="135">
        <f>G68</f>
        <v>10000</v>
      </c>
      <c r="H66" s="135">
        <f>H68</f>
        <v>10000</v>
      </c>
    </row>
    <row r="67" spans="1:8" ht="20.25" customHeight="1" x14ac:dyDescent="0.2">
      <c r="A67" s="156" t="s">
        <v>143</v>
      </c>
      <c r="B67" s="179">
        <v>804</v>
      </c>
      <c r="C67" s="142" t="s">
        <v>255</v>
      </c>
      <c r="D67" s="142" t="s">
        <v>184</v>
      </c>
      <c r="E67" s="142"/>
      <c r="F67" s="135">
        <f>F68</f>
        <v>10000</v>
      </c>
      <c r="G67" s="135">
        <f>G68</f>
        <v>10000</v>
      </c>
      <c r="H67" s="135">
        <f>H68</f>
        <v>10000</v>
      </c>
    </row>
    <row r="68" spans="1:8" ht="32.25" customHeight="1" x14ac:dyDescent="0.2">
      <c r="A68" s="156" t="s">
        <v>64</v>
      </c>
      <c r="B68" s="179">
        <v>804</v>
      </c>
      <c r="C68" s="142" t="s">
        <v>255</v>
      </c>
      <c r="D68" s="142" t="s">
        <v>184</v>
      </c>
      <c r="E68" s="142" t="s">
        <v>67</v>
      </c>
      <c r="F68" s="135">
        <f t="shared" ref="F68:H68" si="13">F69</f>
        <v>10000</v>
      </c>
      <c r="G68" s="135">
        <f t="shared" si="13"/>
        <v>10000</v>
      </c>
      <c r="H68" s="135">
        <f t="shared" si="13"/>
        <v>10000</v>
      </c>
    </row>
    <row r="69" spans="1:8" ht="33.75" customHeight="1" x14ac:dyDescent="0.2">
      <c r="A69" s="156" t="s">
        <v>5</v>
      </c>
      <c r="B69" s="179">
        <v>804</v>
      </c>
      <c r="C69" s="142" t="s">
        <v>255</v>
      </c>
      <c r="D69" s="142" t="s">
        <v>184</v>
      </c>
      <c r="E69" s="142" t="s">
        <v>6</v>
      </c>
      <c r="F69" s="135">
        <v>10000</v>
      </c>
      <c r="G69" s="135">
        <v>10000</v>
      </c>
      <c r="H69" s="135">
        <v>10000</v>
      </c>
    </row>
    <row r="70" spans="1:8" ht="34.5" customHeight="1" x14ac:dyDescent="0.2">
      <c r="A70" s="156" t="s">
        <v>186</v>
      </c>
      <c r="B70" s="179">
        <v>804</v>
      </c>
      <c r="C70" s="142" t="s">
        <v>255</v>
      </c>
      <c r="D70" s="142" t="s">
        <v>185</v>
      </c>
      <c r="E70" s="142"/>
      <c r="F70" s="135">
        <f t="shared" ref="F70:H72" si="14">F71</f>
        <v>133000</v>
      </c>
      <c r="G70" s="135">
        <f t="shared" si="14"/>
        <v>133000</v>
      </c>
      <c r="H70" s="135">
        <f t="shared" si="14"/>
        <v>133000</v>
      </c>
    </row>
    <row r="71" spans="1:8" ht="35.25" customHeight="1" x14ac:dyDescent="0.2">
      <c r="A71" s="156" t="s">
        <v>11</v>
      </c>
      <c r="B71" s="179">
        <v>804</v>
      </c>
      <c r="C71" s="142" t="s">
        <v>255</v>
      </c>
      <c r="D71" s="142" t="s">
        <v>187</v>
      </c>
      <c r="E71" s="142"/>
      <c r="F71" s="135">
        <f t="shared" si="14"/>
        <v>133000</v>
      </c>
      <c r="G71" s="135">
        <f t="shared" si="14"/>
        <v>133000</v>
      </c>
      <c r="H71" s="135">
        <f t="shared" si="14"/>
        <v>133000</v>
      </c>
    </row>
    <row r="72" spans="1:8" ht="48.75" customHeight="1" x14ac:dyDescent="0.2">
      <c r="A72" s="157" t="s">
        <v>74</v>
      </c>
      <c r="B72" s="179">
        <v>804</v>
      </c>
      <c r="C72" s="142" t="s">
        <v>255</v>
      </c>
      <c r="D72" s="142" t="s">
        <v>187</v>
      </c>
      <c r="E72" s="142" t="s">
        <v>68</v>
      </c>
      <c r="F72" s="135">
        <f t="shared" si="14"/>
        <v>133000</v>
      </c>
      <c r="G72" s="135">
        <f t="shared" si="14"/>
        <v>133000</v>
      </c>
      <c r="H72" s="135">
        <f t="shared" si="14"/>
        <v>133000</v>
      </c>
    </row>
    <row r="73" spans="1:8" ht="36.75" customHeight="1" x14ac:dyDescent="0.2">
      <c r="A73" s="157" t="s">
        <v>63</v>
      </c>
      <c r="B73" s="179">
        <v>804</v>
      </c>
      <c r="C73" s="142" t="s">
        <v>255</v>
      </c>
      <c r="D73" s="142" t="s">
        <v>187</v>
      </c>
      <c r="E73" s="142" t="s">
        <v>62</v>
      </c>
      <c r="F73" s="135">
        <v>133000</v>
      </c>
      <c r="G73" s="135">
        <v>133000</v>
      </c>
      <c r="H73" s="135">
        <v>133000</v>
      </c>
    </row>
    <row r="74" spans="1:8" ht="21.75" customHeight="1" x14ac:dyDescent="0.2">
      <c r="A74" s="156" t="s">
        <v>188</v>
      </c>
      <c r="B74" s="179">
        <v>804</v>
      </c>
      <c r="C74" s="142" t="s">
        <v>255</v>
      </c>
      <c r="D74" s="142" t="s">
        <v>189</v>
      </c>
      <c r="E74" s="142"/>
      <c r="F74" s="135">
        <f>F75</f>
        <v>345651.21</v>
      </c>
      <c r="G74" s="135">
        <f>G75</f>
        <v>337613.06</v>
      </c>
      <c r="H74" s="135">
        <f>H75</f>
        <v>242117.01</v>
      </c>
    </row>
    <row r="75" spans="1:8" ht="20.25" customHeight="1" x14ac:dyDescent="0.2">
      <c r="A75" s="156" t="s">
        <v>143</v>
      </c>
      <c r="B75" s="179">
        <v>804</v>
      </c>
      <c r="C75" s="142" t="s">
        <v>255</v>
      </c>
      <c r="D75" s="142" t="s">
        <v>217</v>
      </c>
      <c r="E75" s="142"/>
      <c r="F75" s="135">
        <f>F76+F78</f>
        <v>345651.21</v>
      </c>
      <c r="G75" s="135">
        <f>G76+G78</f>
        <v>337613.06</v>
      </c>
      <c r="H75" s="135">
        <f>H76+H78</f>
        <v>242117.01</v>
      </c>
    </row>
    <row r="76" spans="1:8" ht="50.25" customHeight="1" x14ac:dyDescent="0.2">
      <c r="A76" s="157" t="s">
        <v>74</v>
      </c>
      <c r="B76" s="179">
        <v>804</v>
      </c>
      <c r="C76" s="142" t="s">
        <v>255</v>
      </c>
      <c r="D76" s="142" t="s">
        <v>217</v>
      </c>
      <c r="E76" s="142" t="s">
        <v>68</v>
      </c>
      <c r="F76" s="135">
        <f t="shared" ref="F76:H76" si="15">F77</f>
        <v>281651.21000000002</v>
      </c>
      <c r="G76" s="135">
        <f t="shared" si="15"/>
        <v>273613.06</v>
      </c>
      <c r="H76" s="135">
        <f t="shared" si="15"/>
        <v>178117.01</v>
      </c>
    </row>
    <row r="77" spans="1:8" ht="67.5" customHeight="1" x14ac:dyDescent="0.2">
      <c r="A77" s="157" t="s">
        <v>63</v>
      </c>
      <c r="B77" s="179">
        <v>804</v>
      </c>
      <c r="C77" s="142" t="s">
        <v>255</v>
      </c>
      <c r="D77" s="142" t="s">
        <v>217</v>
      </c>
      <c r="E77" s="142" t="s">
        <v>62</v>
      </c>
      <c r="F77" s="135">
        <v>281651.21000000002</v>
      </c>
      <c r="G77" s="135">
        <v>273613.06</v>
      </c>
      <c r="H77" s="135">
        <v>178117.01</v>
      </c>
    </row>
    <row r="78" spans="1:8" ht="36.75" customHeight="1" x14ac:dyDescent="0.2">
      <c r="A78" s="157" t="s">
        <v>71</v>
      </c>
      <c r="B78" s="179">
        <v>804</v>
      </c>
      <c r="C78" s="142" t="s">
        <v>255</v>
      </c>
      <c r="D78" s="142" t="s">
        <v>217</v>
      </c>
      <c r="E78" s="142" t="s">
        <v>70</v>
      </c>
      <c r="F78" s="135">
        <f>F79</f>
        <v>64000</v>
      </c>
      <c r="G78" s="135">
        <f>G79</f>
        <v>64000</v>
      </c>
      <c r="H78" s="135">
        <f>H79</f>
        <v>64000</v>
      </c>
    </row>
    <row r="79" spans="1:8" ht="20.25" customHeight="1" x14ac:dyDescent="0.2">
      <c r="A79" s="156" t="s">
        <v>392</v>
      </c>
      <c r="B79" s="179">
        <v>804</v>
      </c>
      <c r="C79" s="142" t="s">
        <v>255</v>
      </c>
      <c r="D79" s="142" t="s">
        <v>217</v>
      </c>
      <c r="E79" s="142" t="s">
        <v>391</v>
      </c>
      <c r="F79" s="135">
        <v>64000</v>
      </c>
      <c r="G79" s="135">
        <v>64000</v>
      </c>
      <c r="H79" s="135">
        <v>64000</v>
      </c>
    </row>
    <row r="80" spans="1:8" ht="49.5" customHeight="1" x14ac:dyDescent="0.2">
      <c r="A80" s="156" t="s">
        <v>285</v>
      </c>
      <c r="B80" s="179">
        <v>804</v>
      </c>
      <c r="C80" s="142" t="s">
        <v>255</v>
      </c>
      <c r="D80" s="142" t="s">
        <v>193</v>
      </c>
      <c r="E80" s="142"/>
      <c r="F80" s="141">
        <f t="shared" ref="F80:H81" si="16">F81</f>
        <v>198066.13</v>
      </c>
      <c r="G80" s="141">
        <f t="shared" si="16"/>
        <v>203997.99</v>
      </c>
      <c r="H80" s="141">
        <f t="shared" si="16"/>
        <v>203997.99</v>
      </c>
    </row>
    <row r="81" spans="1:11" ht="48" customHeight="1" x14ac:dyDescent="0.2">
      <c r="A81" s="156" t="s">
        <v>195</v>
      </c>
      <c r="B81" s="179">
        <v>804</v>
      </c>
      <c r="C81" s="142" t="s">
        <v>255</v>
      </c>
      <c r="D81" s="142" t="s">
        <v>194</v>
      </c>
      <c r="E81" s="142"/>
      <c r="F81" s="141">
        <f t="shared" si="16"/>
        <v>198066.13</v>
      </c>
      <c r="G81" s="141">
        <f t="shared" si="16"/>
        <v>203997.99</v>
      </c>
      <c r="H81" s="141">
        <f t="shared" si="16"/>
        <v>203997.99</v>
      </c>
    </row>
    <row r="82" spans="1:11" ht="118.5" customHeight="1" x14ac:dyDescent="0.2">
      <c r="A82" s="157" t="s">
        <v>164</v>
      </c>
      <c r="B82" s="179">
        <v>804</v>
      </c>
      <c r="C82" s="142" t="s">
        <v>255</v>
      </c>
      <c r="D82" s="142" t="s">
        <v>196</v>
      </c>
      <c r="E82" s="142"/>
      <c r="F82" s="141">
        <f>F83+F85</f>
        <v>198066.13</v>
      </c>
      <c r="G82" s="141">
        <f>G83+G85</f>
        <v>203997.99</v>
      </c>
      <c r="H82" s="141">
        <f>H83+H85</f>
        <v>203997.99</v>
      </c>
    </row>
    <row r="83" spans="1:11" ht="85.5" customHeight="1" x14ac:dyDescent="0.2">
      <c r="A83" s="182" t="s">
        <v>60</v>
      </c>
      <c r="B83" s="179">
        <v>804</v>
      </c>
      <c r="C83" s="142" t="s">
        <v>255</v>
      </c>
      <c r="D83" s="142" t="s">
        <v>196</v>
      </c>
      <c r="E83" s="142" t="s">
        <v>61</v>
      </c>
      <c r="F83" s="141">
        <f>F84</f>
        <v>172231.42</v>
      </c>
      <c r="G83" s="141">
        <f>G84</f>
        <v>177389.56</v>
      </c>
      <c r="H83" s="141">
        <f>H84</f>
        <v>177389.56</v>
      </c>
    </row>
    <row r="84" spans="1:11" ht="51.75" customHeight="1" x14ac:dyDescent="0.2">
      <c r="A84" s="157" t="s">
        <v>65</v>
      </c>
      <c r="B84" s="179">
        <v>804</v>
      </c>
      <c r="C84" s="142" t="s">
        <v>255</v>
      </c>
      <c r="D84" s="142" t="s">
        <v>196</v>
      </c>
      <c r="E84" s="142" t="s">
        <v>66</v>
      </c>
      <c r="F84" s="141">
        <v>172231.42</v>
      </c>
      <c r="G84" s="141">
        <v>177389.56</v>
      </c>
      <c r="H84" s="141">
        <v>177389.56</v>
      </c>
    </row>
    <row r="85" spans="1:11" ht="53.25" customHeight="1" x14ac:dyDescent="0.2">
      <c r="A85" s="157" t="s">
        <v>74</v>
      </c>
      <c r="B85" s="179">
        <v>804</v>
      </c>
      <c r="C85" s="142" t="s">
        <v>255</v>
      </c>
      <c r="D85" s="142" t="s">
        <v>196</v>
      </c>
      <c r="E85" s="142" t="s">
        <v>68</v>
      </c>
      <c r="F85" s="141">
        <f t="shared" ref="F85:H85" si="17">F86</f>
        <v>25834.71</v>
      </c>
      <c r="G85" s="141">
        <f t="shared" si="17"/>
        <v>26608.43</v>
      </c>
      <c r="H85" s="141">
        <f t="shared" si="17"/>
        <v>26608.43</v>
      </c>
    </row>
    <row r="86" spans="1:11" ht="67.5" customHeight="1" x14ac:dyDescent="0.2">
      <c r="A86" s="157" t="s">
        <v>63</v>
      </c>
      <c r="B86" s="179">
        <v>804</v>
      </c>
      <c r="C86" s="142" t="s">
        <v>255</v>
      </c>
      <c r="D86" s="142" t="s">
        <v>196</v>
      </c>
      <c r="E86" s="142" t="s">
        <v>62</v>
      </c>
      <c r="F86" s="141">
        <v>25834.71</v>
      </c>
      <c r="G86" s="141">
        <v>26608.43</v>
      </c>
      <c r="H86" s="141">
        <v>26608.43</v>
      </c>
      <c r="K86" s="127"/>
    </row>
    <row r="87" spans="1:11" ht="51.75" customHeight="1" x14ac:dyDescent="0.2">
      <c r="A87" s="156" t="s">
        <v>305</v>
      </c>
      <c r="B87" s="179">
        <v>804</v>
      </c>
      <c r="C87" s="142" t="s">
        <v>255</v>
      </c>
      <c r="D87" s="142" t="s">
        <v>197</v>
      </c>
      <c r="E87" s="144"/>
      <c r="F87" s="135">
        <f>F88+F92+F96+F100</f>
        <v>2872376.41</v>
      </c>
      <c r="G87" s="135">
        <f>G88+G92+G96+G100</f>
        <v>1232794.23</v>
      </c>
      <c r="H87" s="135">
        <f>H88+H92+H96+H100</f>
        <v>753103.63</v>
      </c>
    </row>
    <row r="88" spans="1:11" ht="33" customHeight="1" x14ac:dyDescent="0.2">
      <c r="A88" s="156" t="s">
        <v>201</v>
      </c>
      <c r="B88" s="179">
        <v>804</v>
      </c>
      <c r="C88" s="142" t="s">
        <v>255</v>
      </c>
      <c r="D88" s="142" t="s">
        <v>198</v>
      </c>
      <c r="E88" s="144"/>
      <c r="F88" s="135">
        <f>F89</f>
        <v>140000</v>
      </c>
      <c r="G88" s="135">
        <f>G89</f>
        <v>100000</v>
      </c>
      <c r="H88" s="135">
        <f>H89</f>
        <v>50000</v>
      </c>
    </row>
    <row r="89" spans="1:11" ht="51.75" customHeight="1" x14ac:dyDescent="0.2">
      <c r="A89" s="157" t="s">
        <v>72</v>
      </c>
      <c r="B89" s="179">
        <v>804</v>
      </c>
      <c r="C89" s="142" t="s">
        <v>255</v>
      </c>
      <c r="D89" s="142" t="s">
        <v>310</v>
      </c>
      <c r="E89" s="144"/>
      <c r="F89" s="135">
        <f t="shared" ref="F89:H90" si="18">F90</f>
        <v>140000</v>
      </c>
      <c r="G89" s="135">
        <f t="shared" si="18"/>
        <v>100000</v>
      </c>
      <c r="H89" s="135">
        <f t="shared" si="18"/>
        <v>50000</v>
      </c>
    </row>
    <row r="90" spans="1:11" ht="51.75" customHeight="1" x14ac:dyDescent="0.2">
      <c r="A90" s="157" t="s">
        <v>74</v>
      </c>
      <c r="B90" s="179">
        <v>804</v>
      </c>
      <c r="C90" s="142" t="s">
        <v>255</v>
      </c>
      <c r="D90" s="142" t="s">
        <v>310</v>
      </c>
      <c r="E90" s="142" t="s">
        <v>68</v>
      </c>
      <c r="F90" s="135">
        <f t="shared" si="18"/>
        <v>140000</v>
      </c>
      <c r="G90" s="135">
        <f t="shared" si="18"/>
        <v>100000</v>
      </c>
      <c r="H90" s="135">
        <f t="shared" si="18"/>
        <v>50000</v>
      </c>
    </row>
    <row r="91" spans="1:11" ht="35.25" customHeight="1" x14ac:dyDescent="0.2">
      <c r="A91" s="157" t="s">
        <v>63</v>
      </c>
      <c r="B91" s="179">
        <v>804</v>
      </c>
      <c r="C91" s="142" t="s">
        <v>255</v>
      </c>
      <c r="D91" s="142" t="s">
        <v>310</v>
      </c>
      <c r="E91" s="142" t="s">
        <v>62</v>
      </c>
      <c r="F91" s="135">
        <v>140000</v>
      </c>
      <c r="G91" s="135">
        <v>100000</v>
      </c>
      <c r="H91" s="135">
        <v>50000</v>
      </c>
    </row>
    <row r="92" spans="1:11" ht="21.75" customHeight="1" x14ac:dyDescent="0.2">
      <c r="A92" s="156" t="s">
        <v>203</v>
      </c>
      <c r="B92" s="179">
        <v>804</v>
      </c>
      <c r="C92" s="142" t="s">
        <v>255</v>
      </c>
      <c r="D92" s="142" t="s">
        <v>200</v>
      </c>
      <c r="E92" s="144"/>
      <c r="F92" s="135">
        <f>F93</f>
        <v>2470376.41</v>
      </c>
      <c r="G92" s="135">
        <f>G93</f>
        <v>970794.23</v>
      </c>
      <c r="H92" s="135">
        <f>H93</f>
        <v>671275.63</v>
      </c>
    </row>
    <row r="93" spans="1:11" ht="39" customHeight="1" x14ac:dyDescent="0.2">
      <c r="A93" s="156" t="s">
        <v>11</v>
      </c>
      <c r="B93" s="179">
        <v>804</v>
      </c>
      <c r="C93" s="142" t="s">
        <v>255</v>
      </c>
      <c r="D93" s="142" t="s">
        <v>309</v>
      </c>
      <c r="E93" s="142"/>
      <c r="F93" s="135">
        <f t="shared" ref="F93:H94" si="19">F94</f>
        <v>2470376.41</v>
      </c>
      <c r="G93" s="135">
        <f t="shared" si="19"/>
        <v>970794.23</v>
      </c>
      <c r="H93" s="135">
        <f t="shared" si="19"/>
        <v>671275.63</v>
      </c>
    </row>
    <row r="94" spans="1:11" ht="19.5" customHeight="1" x14ac:dyDescent="0.2">
      <c r="A94" s="157" t="s">
        <v>74</v>
      </c>
      <c r="B94" s="179">
        <v>804</v>
      </c>
      <c r="C94" s="142" t="s">
        <v>255</v>
      </c>
      <c r="D94" s="142" t="s">
        <v>309</v>
      </c>
      <c r="E94" s="142" t="s">
        <v>68</v>
      </c>
      <c r="F94" s="135">
        <f t="shared" si="19"/>
        <v>2470376.41</v>
      </c>
      <c r="G94" s="135">
        <f t="shared" si="19"/>
        <v>970794.23</v>
      </c>
      <c r="H94" s="135">
        <f t="shared" si="19"/>
        <v>671275.63</v>
      </c>
    </row>
    <row r="95" spans="1:11" ht="69" customHeight="1" x14ac:dyDescent="0.2">
      <c r="A95" s="157" t="s">
        <v>63</v>
      </c>
      <c r="B95" s="179">
        <v>804</v>
      </c>
      <c r="C95" s="142" t="s">
        <v>255</v>
      </c>
      <c r="D95" s="142" t="s">
        <v>309</v>
      </c>
      <c r="E95" s="142" t="s">
        <v>62</v>
      </c>
      <c r="F95" s="135">
        <v>2470376.41</v>
      </c>
      <c r="G95" s="135">
        <v>970794.23</v>
      </c>
      <c r="H95" s="135">
        <v>671275.63</v>
      </c>
    </row>
    <row r="96" spans="1:11" ht="36" customHeight="1" x14ac:dyDescent="0.2">
      <c r="A96" s="156" t="s">
        <v>205</v>
      </c>
      <c r="B96" s="179">
        <v>804</v>
      </c>
      <c r="C96" s="142" t="s">
        <v>255</v>
      </c>
      <c r="D96" s="142" t="s">
        <v>202</v>
      </c>
      <c r="E96" s="144"/>
      <c r="F96" s="135">
        <f>F97</f>
        <v>30000</v>
      </c>
      <c r="G96" s="135">
        <f>G97</f>
        <v>30000</v>
      </c>
      <c r="H96" s="135">
        <f>H97</f>
        <v>0</v>
      </c>
    </row>
    <row r="97" spans="1:8" ht="21.75" customHeight="1" x14ac:dyDescent="0.2">
      <c r="A97" s="156" t="s">
        <v>143</v>
      </c>
      <c r="B97" s="179">
        <v>804</v>
      </c>
      <c r="C97" s="142" t="s">
        <v>255</v>
      </c>
      <c r="D97" s="142" t="s">
        <v>308</v>
      </c>
      <c r="E97" s="142"/>
      <c r="F97" s="135">
        <f t="shared" ref="F97:H98" si="20">F98</f>
        <v>30000</v>
      </c>
      <c r="G97" s="135">
        <f t="shared" si="20"/>
        <v>30000</v>
      </c>
      <c r="H97" s="135">
        <f t="shared" si="20"/>
        <v>0</v>
      </c>
    </row>
    <row r="98" spans="1:8" ht="33.75" customHeight="1" x14ac:dyDescent="0.2">
      <c r="A98" s="156" t="s">
        <v>64</v>
      </c>
      <c r="B98" s="179">
        <v>804</v>
      </c>
      <c r="C98" s="142" t="s">
        <v>255</v>
      </c>
      <c r="D98" s="142" t="s">
        <v>308</v>
      </c>
      <c r="E98" s="142" t="s">
        <v>67</v>
      </c>
      <c r="F98" s="135">
        <f t="shared" si="20"/>
        <v>30000</v>
      </c>
      <c r="G98" s="135">
        <f t="shared" si="20"/>
        <v>30000</v>
      </c>
      <c r="H98" s="135">
        <f t="shared" si="20"/>
        <v>0</v>
      </c>
    </row>
    <row r="99" spans="1:8" ht="20.25" customHeight="1" x14ac:dyDescent="0.2">
      <c r="A99" s="156" t="s">
        <v>135</v>
      </c>
      <c r="B99" s="179">
        <v>804</v>
      </c>
      <c r="C99" s="142" t="s">
        <v>255</v>
      </c>
      <c r="D99" s="142" t="s">
        <v>308</v>
      </c>
      <c r="E99" s="142" t="s">
        <v>136</v>
      </c>
      <c r="F99" s="135">
        <v>30000</v>
      </c>
      <c r="G99" s="135">
        <v>30000</v>
      </c>
      <c r="H99" s="135">
        <v>0</v>
      </c>
    </row>
    <row r="100" spans="1:8" ht="72" customHeight="1" x14ac:dyDescent="0.2">
      <c r="A100" s="156" t="s">
        <v>206</v>
      </c>
      <c r="B100" s="179">
        <v>804</v>
      </c>
      <c r="C100" s="142" t="s">
        <v>255</v>
      </c>
      <c r="D100" s="142" t="s">
        <v>204</v>
      </c>
      <c r="E100" s="144"/>
      <c r="F100" s="135">
        <f>F101</f>
        <v>232000</v>
      </c>
      <c r="G100" s="135">
        <f>G101</f>
        <v>132000</v>
      </c>
      <c r="H100" s="135">
        <f>H101</f>
        <v>31828</v>
      </c>
    </row>
    <row r="101" spans="1:8" ht="35.25" customHeight="1" x14ac:dyDescent="0.2">
      <c r="A101" s="157" t="s">
        <v>157</v>
      </c>
      <c r="B101" s="179">
        <v>804</v>
      </c>
      <c r="C101" s="142" t="s">
        <v>255</v>
      </c>
      <c r="D101" s="142" t="s">
        <v>307</v>
      </c>
      <c r="E101" s="142"/>
      <c r="F101" s="135">
        <f t="shared" ref="F101:H102" si="21">F102</f>
        <v>232000</v>
      </c>
      <c r="G101" s="135">
        <f t="shared" si="21"/>
        <v>132000</v>
      </c>
      <c r="H101" s="135">
        <f t="shared" si="21"/>
        <v>31828</v>
      </c>
    </row>
    <row r="102" spans="1:8" ht="20.25" customHeight="1" x14ac:dyDescent="0.2">
      <c r="A102" s="157" t="s">
        <v>74</v>
      </c>
      <c r="B102" s="179">
        <v>804</v>
      </c>
      <c r="C102" s="142" t="s">
        <v>255</v>
      </c>
      <c r="D102" s="142" t="s">
        <v>307</v>
      </c>
      <c r="E102" s="142" t="s">
        <v>68</v>
      </c>
      <c r="F102" s="135">
        <f t="shared" si="21"/>
        <v>232000</v>
      </c>
      <c r="G102" s="135">
        <f t="shared" si="21"/>
        <v>132000</v>
      </c>
      <c r="H102" s="135">
        <f t="shared" si="21"/>
        <v>31828</v>
      </c>
    </row>
    <row r="103" spans="1:8" ht="34.5" customHeight="1" x14ac:dyDescent="0.2">
      <c r="A103" s="157" t="s">
        <v>63</v>
      </c>
      <c r="B103" s="179">
        <v>804</v>
      </c>
      <c r="C103" s="142" t="s">
        <v>255</v>
      </c>
      <c r="D103" s="142" t="s">
        <v>307</v>
      </c>
      <c r="E103" s="142" t="s">
        <v>62</v>
      </c>
      <c r="F103" s="135">
        <v>232000</v>
      </c>
      <c r="G103" s="135">
        <v>132000</v>
      </c>
      <c r="H103" s="135">
        <v>31828</v>
      </c>
    </row>
    <row r="104" spans="1:8" ht="99" customHeight="1" x14ac:dyDescent="0.2">
      <c r="A104" s="156" t="s">
        <v>306</v>
      </c>
      <c r="B104" s="179">
        <v>804</v>
      </c>
      <c r="C104" s="142" t="s">
        <v>255</v>
      </c>
      <c r="D104" s="142" t="s">
        <v>199</v>
      </c>
      <c r="E104" s="144"/>
      <c r="F104" s="141">
        <f t="shared" ref="F104:H105" si="22">F105</f>
        <v>1509</v>
      </c>
      <c r="G104" s="135">
        <f t="shared" si="22"/>
        <v>1509</v>
      </c>
      <c r="H104" s="135">
        <f t="shared" si="22"/>
        <v>1509</v>
      </c>
    </row>
    <row r="105" spans="1:8" ht="56.25" customHeight="1" x14ac:dyDescent="0.2">
      <c r="A105" s="156" t="s">
        <v>209</v>
      </c>
      <c r="B105" s="179">
        <v>804</v>
      </c>
      <c r="C105" s="142" t="s">
        <v>255</v>
      </c>
      <c r="D105" s="142" t="s">
        <v>211</v>
      </c>
      <c r="E105" s="144"/>
      <c r="F105" s="141">
        <f t="shared" si="22"/>
        <v>1509</v>
      </c>
      <c r="G105" s="135">
        <f t="shared" si="22"/>
        <v>1509</v>
      </c>
      <c r="H105" s="135">
        <f t="shared" si="22"/>
        <v>1509</v>
      </c>
    </row>
    <row r="106" spans="1:8" ht="64.5" customHeight="1" x14ac:dyDescent="0.2">
      <c r="A106" s="156" t="s">
        <v>159</v>
      </c>
      <c r="B106" s="179">
        <v>804</v>
      </c>
      <c r="C106" s="142" t="s">
        <v>255</v>
      </c>
      <c r="D106" s="142" t="s">
        <v>212</v>
      </c>
      <c r="E106" s="142"/>
      <c r="F106" s="141">
        <f>F107</f>
        <v>1509</v>
      </c>
      <c r="G106" s="135">
        <f>G107</f>
        <v>1509</v>
      </c>
      <c r="H106" s="135">
        <f>H107</f>
        <v>1509</v>
      </c>
    </row>
    <row r="107" spans="1:8" ht="20.25" customHeight="1" x14ac:dyDescent="0.2">
      <c r="A107" s="183" t="s">
        <v>161</v>
      </c>
      <c r="B107" s="179">
        <v>804</v>
      </c>
      <c r="C107" s="142" t="s">
        <v>255</v>
      </c>
      <c r="D107" s="142" t="s">
        <v>212</v>
      </c>
      <c r="E107" s="142" t="s">
        <v>160</v>
      </c>
      <c r="F107" s="141">
        <f>F108</f>
        <v>1509</v>
      </c>
      <c r="G107" s="135">
        <f t="shared" ref="G107:H107" si="23">G108</f>
        <v>1509</v>
      </c>
      <c r="H107" s="135">
        <f t="shared" si="23"/>
        <v>1509</v>
      </c>
    </row>
    <row r="108" spans="1:8" ht="31.5" customHeight="1" x14ac:dyDescent="0.2">
      <c r="A108" s="156" t="s">
        <v>162</v>
      </c>
      <c r="B108" s="179">
        <v>804</v>
      </c>
      <c r="C108" s="142" t="s">
        <v>255</v>
      </c>
      <c r="D108" s="142" t="s">
        <v>212</v>
      </c>
      <c r="E108" s="142" t="s">
        <v>158</v>
      </c>
      <c r="F108" s="141">
        <v>1509</v>
      </c>
      <c r="G108" s="135">
        <v>1509</v>
      </c>
      <c r="H108" s="135">
        <v>1509</v>
      </c>
    </row>
    <row r="109" spans="1:8" ht="137.25" customHeight="1" x14ac:dyDescent="0.2">
      <c r="A109" s="121" t="s">
        <v>405</v>
      </c>
      <c r="B109" s="179">
        <v>804</v>
      </c>
      <c r="C109" s="142" t="s">
        <v>255</v>
      </c>
      <c r="D109" s="142" t="s">
        <v>119</v>
      </c>
      <c r="E109" s="142"/>
      <c r="F109" s="135">
        <f t="shared" ref="F109:H112" si="24">F110</f>
        <v>127000</v>
      </c>
      <c r="G109" s="135">
        <f t="shared" si="24"/>
        <v>127000</v>
      </c>
      <c r="H109" s="135">
        <f t="shared" si="24"/>
        <v>127000</v>
      </c>
    </row>
    <row r="110" spans="1:8" ht="52.5" customHeight="1" x14ac:dyDescent="0.2">
      <c r="A110" s="121" t="s">
        <v>215</v>
      </c>
      <c r="B110" s="179">
        <v>804</v>
      </c>
      <c r="C110" s="142" t="s">
        <v>255</v>
      </c>
      <c r="D110" s="142" t="s">
        <v>216</v>
      </c>
      <c r="E110" s="142"/>
      <c r="F110" s="135">
        <f t="shared" si="24"/>
        <v>127000</v>
      </c>
      <c r="G110" s="135">
        <f t="shared" si="24"/>
        <v>127000</v>
      </c>
      <c r="H110" s="135">
        <f t="shared" si="24"/>
        <v>127000</v>
      </c>
    </row>
    <row r="111" spans="1:8" ht="66.75" customHeight="1" x14ac:dyDescent="0.2">
      <c r="A111" s="155" t="s">
        <v>326</v>
      </c>
      <c r="B111" s="179">
        <v>804</v>
      </c>
      <c r="C111" s="142" t="s">
        <v>255</v>
      </c>
      <c r="D111" s="142" t="s">
        <v>325</v>
      </c>
      <c r="E111" s="142"/>
      <c r="F111" s="135">
        <f t="shared" si="24"/>
        <v>127000</v>
      </c>
      <c r="G111" s="135">
        <f t="shared" si="24"/>
        <v>127000</v>
      </c>
      <c r="H111" s="135">
        <f t="shared" si="24"/>
        <v>127000</v>
      </c>
    </row>
    <row r="112" spans="1:8" ht="49.5" customHeight="1" x14ac:dyDescent="0.2">
      <c r="A112" s="157" t="s">
        <v>74</v>
      </c>
      <c r="B112" s="179">
        <v>804</v>
      </c>
      <c r="C112" s="142" t="s">
        <v>255</v>
      </c>
      <c r="D112" s="142" t="s">
        <v>325</v>
      </c>
      <c r="E112" s="142" t="s">
        <v>68</v>
      </c>
      <c r="F112" s="135">
        <f t="shared" si="24"/>
        <v>127000</v>
      </c>
      <c r="G112" s="135">
        <f t="shared" si="24"/>
        <v>127000</v>
      </c>
      <c r="H112" s="135">
        <f t="shared" si="24"/>
        <v>127000</v>
      </c>
    </row>
    <row r="113" spans="1:10" ht="66.75" customHeight="1" x14ac:dyDescent="0.2">
      <c r="A113" s="157" t="s">
        <v>63</v>
      </c>
      <c r="B113" s="179">
        <v>804</v>
      </c>
      <c r="C113" s="142" t="s">
        <v>255</v>
      </c>
      <c r="D113" s="142" t="s">
        <v>325</v>
      </c>
      <c r="E113" s="142" t="s">
        <v>62</v>
      </c>
      <c r="F113" s="135">
        <v>127000</v>
      </c>
      <c r="G113" s="135">
        <v>127000</v>
      </c>
      <c r="H113" s="135">
        <v>127000</v>
      </c>
    </row>
    <row r="114" spans="1:10" ht="130.5" customHeight="1" x14ac:dyDescent="0.2">
      <c r="A114" s="156" t="s">
        <v>295</v>
      </c>
      <c r="B114" s="179">
        <v>804</v>
      </c>
      <c r="C114" s="142" t="s">
        <v>255</v>
      </c>
      <c r="D114" s="142" t="s">
        <v>233</v>
      </c>
      <c r="E114" s="142"/>
      <c r="F114" s="135">
        <f t="shared" ref="F114:H117" si="25">F115</f>
        <v>485000</v>
      </c>
      <c r="G114" s="135">
        <f t="shared" si="25"/>
        <v>485000</v>
      </c>
      <c r="H114" s="135">
        <f t="shared" si="25"/>
        <v>285000</v>
      </c>
    </row>
    <row r="115" spans="1:10" ht="33" customHeight="1" x14ac:dyDescent="0.2">
      <c r="A115" s="156" t="s">
        <v>232</v>
      </c>
      <c r="B115" s="179">
        <v>804</v>
      </c>
      <c r="C115" s="142" t="s">
        <v>255</v>
      </c>
      <c r="D115" s="148" t="s">
        <v>234</v>
      </c>
      <c r="E115" s="142"/>
      <c r="F115" s="135">
        <f t="shared" si="25"/>
        <v>485000</v>
      </c>
      <c r="G115" s="135">
        <f t="shared" si="25"/>
        <v>485000</v>
      </c>
      <c r="H115" s="135">
        <f t="shared" si="25"/>
        <v>285000</v>
      </c>
    </row>
    <row r="116" spans="1:10" ht="36.75" customHeight="1" x14ac:dyDescent="0.2">
      <c r="A116" s="156" t="s">
        <v>100</v>
      </c>
      <c r="B116" s="179">
        <v>804</v>
      </c>
      <c r="C116" s="142" t="s">
        <v>255</v>
      </c>
      <c r="D116" s="148" t="s">
        <v>235</v>
      </c>
      <c r="E116" s="142"/>
      <c r="F116" s="135">
        <f t="shared" si="25"/>
        <v>485000</v>
      </c>
      <c r="G116" s="135">
        <f t="shared" si="25"/>
        <v>485000</v>
      </c>
      <c r="H116" s="135">
        <f t="shared" si="25"/>
        <v>285000</v>
      </c>
    </row>
    <row r="117" spans="1:10" ht="53.25" customHeight="1" x14ac:dyDescent="0.2">
      <c r="A117" s="157" t="s">
        <v>74</v>
      </c>
      <c r="B117" s="179">
        <v>804</v>
      </c>
      <c r="C117" s="142" t="s">
        <v>255</v>
      </c>
      <c r="D117" s="148" t="s">
        <v>235</v>
      </c>
      <c r="E117" s="142" t="s">
        <v>68</v>
      </c>
      <c r="F117" s="135">
        <f t="shared" si="25"/>
        <v>485000</v>
      </c>
      <c r="G117" s="135">
        <f t="shared" si="25"/>
        <v>485000</v>
      </c>
      <c r="H117" s="135">
        <f t="shared" si="25"/>
        <v>285000</v>
      </c>
    </row>
    <row r="118" spans="1:10" ht="69" customHeight="1" x14ac:dyDescent="0.2">
      <c r="A118" s="157" t="s">
        <v>63</v>
      </c>
      <c r="B118" s="179">
        <v>804</v>
      </c>
      <c r="C118" s="142" t="s">
        <v>255</v>
      </c>
      <c r="D118" s="148" t="s">
        <v>235</v>
      </c>
      <c r="E118" s="142" t="s">
        <v>62</v>
      </c>
      <c r="F118" s="135">
        <v>485000</v>
      </c>
      <c r="G118" s="135">
        <v>485000</v>
      </c>
      <c r="H118" s="135">
        <v>285000</v>
      </c>
    </row>
    <row r="119" spans="1:10" ht="23.25" customHeight="1" x14ac:dyDescent="0.2">
      <c r="A119" s="177" t="s">
        <v>256</v>
      </c>
      <c r="B119" s="178">
        <v>804</v>
      </c>
      <c r="C119" s="144" t="s">
        <v>257</v>
      </c>
      <c r="D119" s="144"/>
      <c r="E119" s="144"/>
      <c r="F119" s="132">
        <f>F120</f>
        <v>682338.02</v>
      </c>
      <c r="G119" s="132">
        <f t="shared" ref="G119:H122" si="26">G120</f>
        <v>704827.84</v>
      </c>
      <c r="H119" s="132">
        <f t="shared" si="26"/>
        <v>729193.58000000007</v>
      </c>
    </row>
    <row r="120" spans="1:10" ht="35.25" customHeight="1" x14ac:dyDescent="0.2">
      <c r="A120" s="177" t="s">
        <v>258</v>
      </c>
      <c r="B120" s="178">
        <v>804</v>
      </c>
      <c r="C120" s="144" t="s">
        <v>259</v>
      </c>
      <c r="D120" s="144"/>
      <c r="E120" s="144"/>
      <c r="F120" s="132">
        <f>F121</f>
        <v>682338.02</v>
      </c>
      <c r="G120" s="132">
        <f t="shared" si="26"/>
        <v>704827.84</v>
      </c>
      <c r="H120" s="132">
        <f t="shared" si="26"/>
        <v>729193.58000000007</v>
      </c>
    </row>
    <row r="121" spans="1:10" ht="54.75" customHeight="1" x14ac:dyDescent="0.2">
      <c r="A121" s="157" t="s">
        <v>238</v>
      </c>
      <c r="B121" s="179">
        <v>804</v>
      </c>
      <c r="C121" s="185" t="s">
        <v>259</v>
      </c>
      <c r="D121" s="142" t="s">
        <v>240</v>
      </c>
      <c r="E121" s="142"/>
      <c r="F121" s="135">
        <f>F122</f>
        <v>682338.02</v>
      </c>
      <c r="G121" s="135">
        <f t="shared" si="26"/>
        <v>704827.84</v>
      </c>
      <c r="H121" s="135">
        <f t="shared" si="26"/>
        <v>729193.58000000007</v>
      </c>
      <c r="J121" s="71"/>
    </row>
    <row r="122" spans="1:10" ht="48.75" customHeight="1" x14ac:dyDescent="0.2">
      <c r="A122" s="157" t="s">
        <v>239</v>
      </c>
      <c r="B122" s="179">
        <v>804</v>
      </c>
      <c r="C122" s="185" t="s">
        <v>259</v>
      </c>
      <c r="D122" s="142" t="s">
        <v>241</v>
      </c>
      <c r="E122" s="142"/>
      <c r="F122" s="135">
        <f>F123</f>
        <v>682338.02</v>
      </c>
      <c r="G122" s="135">
        <f t="shared" si="26"/>
        <v>704827.84</v>
      </c>
      <c r="H122" s="135">
        <f t="shared" si="26"/>
        <v>729193.58000000007</v>
      </c>
    </row>
    <row r="123" spans="1:10" ht="102.75" customHeight="1" x14ac:dyDescent="0.2">
      <c r="A123" s="157" t="s">
        <v>474</v>
      </c>
      <c r="B123" s="179">
        <v>804</v>
      </c>
      <c r="C123" s="185" t="s">
        <v>259</v>
      </c>
      <c r="D123" s="142" t="s">
        <v>242</v>
      </c>
      <c r="E123" s="142"/>
      <c r="F123" s="135">
        <f>F124+F126</f>
        <v>682338.02</v>
      </c>
      <c r="G123" s="135">
        <f>G124+G126</f>
        <v>704827.84</v>
      </c>
      <c r="H123" s="135">
        <f>H124+H126</f>
        <v>729193.58000000007</v>
      </c>
    </row>
    <row r="124" spans="1:10" ht="120" customHeight="1" x14ac:dyDescent="0.2">
      <c r="A124" s="157" t="s">
        <v>60</v>
      </c>
      <c r="B124" s="179">
        <v>804</v>
      </c>
      <c r="C124" s="185" t="s">
        <v>259</v>
      </c>
      <c r="D124" s="142" t="s">
        <v>242</v>
      </c>
      <c r="E124" s="142" t="s">
        <v>61</v>
      </c>
      <c r="F124" s="135">
        <f>F125</f>
        <v>642752.31000000006</v>
      </c>
      <c r="G124" s="135">
        <f>G125</f>
        <v>665211.24</v>
      </c>
      <c r="H124" s="135">
        <f>H125</f>
        <v>689544.9</v>
      </c>
    </row>
    <row r="125" spans="1:10" ht="48" customHeight="1" x14ac:dyDescent="0.25">
      <c r="A125" s="188" t="s">
        <v>65</v>
      </c>
      <c r="B125" s="179">
        <v>804</v>
      </c>
      <c r="C125" s="185" t="s">
        <v>259</v>
      </c>
      <c r="D125" s="142" t="s">
        <v>242</v>
      </c>
      <c r="E125" s="142" t="s">
        <v>66</v>
      </c>
      <c r="F125" s="135">
        <v>642752.31000000006</v>
      </c>
      <c r="G125" s="135">
        <v>665211.24</v>
      </c>
      <c r="H125" s="135">
        <v>689544.9</v>
      </c>
    </row>
    <row r="126" spans="1:10" ht="54.75" customHeight="1" x14ac:dyDescent="0.2">
      <c r="A126" s="157" t="s">
        <v>74</v>
      </c>
      <c r="B126" s="179">
        <v>804</v>
      </c>
      <c r="C126" s="185" t="s">
        <v>259</v>
      </c>
      <c r="D126" s="142" t="s">
        <v>242</v>
      </c>
      <c r="E126" s="142" t="s">
        <v>68</v>
      </c>
      <c r="F126" s="135">
        <f>F127</f>
        <v>39585.71</v>
      </c>
      <c r="G126" s="135">
        <f>G127</f>
        <v>39616.6</v>
      </c>
      <c r="H126" s="135">
        <f>H127</f>
        <v>39648.68</v>
      </c>
    </row>
    <row r="127" spans="1:10" ht="63.75" customHeight="1" x14ac:dyDescent="0.2">
      <c r="A127" s="157" t="s">
        <v>63</v>
      </c>
      <c r="B127" s="179">
        <v>804</v>
      </c>
      <c r="C127" s="185" t="s">
        <v>259</v>
      </c>
      <c r="D127" s="142" t="s">
        <v>242</v>
      </c>
      <c r="E127" s="142" t="s">
        <v>62</v>
      </c>
      <c r="F127" s="135">
        <v>39585.71</v>
      </c>
      <c r="G127" s="135">
        <v>39616.6</v>
      </c>
      <c r="H127" s="135">
        <v>39648.68</v>
      </c>
    </row>
    <row r="128" spans="1:10" ht="71.25" customHeight="1" x14ac:dyDescent="0.2">
      <c r="A128" s="177" t="s">
        <v>260</v>
      </c>
      <c r="B128" s="178">
        <v>804</v>
      </c>
      <c r="C128" s="144" t="s">
        <v>261</v>
      </c>
      <c r="D128" s="144"/>
      <c r="E128" s="144"/>
      <c r="F128" s="132">
        <f>F129+F136</f>
        <v>604500</v>
      </c>
      <c r="G128" s="132">
        <f>G129+G136</f>
        <v>604500</v>
      </c>
      <c r="H128" s="132">
        <f>H129+H136</f>
        <v>604500</v>
      </c>
    </row>
    <row r="129" spans="1:8" ht="49.5" customHeight="1" x14ac:dyDescent="0.2">
      <c r="A129" s="177" t="s">
        <v>406</v>
      </c>
      <c r="B129" s="178">
        <v>804</v>
      </c>
      <c r="C129" s="144" t="s">
        <v>318</v>
      </c>
      <c r="D129" s="144"/>
      <c r="E129" s="144"/>
      <c r="F129" s="208">
        <f t="shared" ref="F129:H133" si="27">F130</f>
        <v>4500</v>
      </c>
      <c r="G129" s="132">
        <f t="shared" si="27"/>
        <v>4500</v>
      </c>
      <c r="H129" s="132">
        <f t="shared" si="27"/>
        <v>4500</v>
      </c>
    </row>
    <row r="130" spans="1:8" ht="51" customHeight="1" x14ac:dyDescent="0.2">
      <c r="A130" s="156" t="s">
        <v>57</v>
      </c>
      <c r="B130" s="179">
        <v>804</v>
      </c>
      <c r="C130" s="142" t="s">
        <v>318</v>
      </c>
      <c r="D130" s="187" t="s">
        <v>116</v>
      </c>
      <c r="E130" s="142"/>
      <c r="F130" s="141">
        <f t="shared" si="27"/>
        <v>4500</v>
      </c>
      <c r="G130" s="135">
        <f t="shared" si="27"/>
        <v>4500</v>
      </c>
      <c r="H130" s="135">
        <f t="shared" si="27"/>
        <v>4500</v>
      </c>
    </row>
    <row r="131" spans="1:8" ht="51.75" customHeight="1" x14ac:dyDescent="0.2">
      <c r="A131" s="156" t="s">
        <v>245</v>
      </c>
      <c r="B131" s="179">
        <v>804</v>
      </c>
      <c r="C131" s="142" t="s">
        <v>318</v>
      </c>
      <c r="D131" s="142" t="s">
        <v>243</v>
      </c>
      <c r="E131" s="142"/>
      <c r="F131" s="141">
        <f t="shared" si="27"/>
        <v>4500</v>
      </c>
      <c r="G131" s="135">
        <f t="shared" si="27"/>
        <v>4500</v>
      </c>
      <c r="H131" s="135">
        <f t="shared" si="27"/>
        <v>4500</v>
      </c>
    </row>
    <row r="132" spans="1:8" ht="49.5" customHeight="1" x14ac:dyDescent="0.2">
      <c r="A132" s="156" t="s">
        <v>159</v>
      </c>
      <c r="B132" s="179">
        <v>804</v>
      </c>
      <c r="C132" s="142" t="s">
        <v>318</v>
      </c>
      <c r="D132" s="142" t="s">
        <v>244</v>
      </c>
      <c r="E132" s="142"/>
      <c r="F132" s="141">
        <f t="shared" si="27"/>
        <v>4500</v>
      </c>
      <c r="G132" s="135">
        <f t="shared" si="27"/>
        <v>4500</v>
      </c>
      <c r="H132" s="135">
        <f t="shared" si="27"/>
        <v>4500</v>
      </c>
    </row>
    <row r="133" spans="1:8" ht="21.75" customHeight="1" x14ac:dyDescent="0.2">
      <c r="A133" s="183" t="s">
        <v>161</v>
      </c>
      <c r="B133" s="179">
        <v>804</v>
      </c>
      <c r="C133" s="142" t="s">
        <v>318</v>
      </c>
      <c r="D133" s="142" t="s">
        <v>244</v>
      </c>
      <c r="E133" s="142" t="s">
        <v>160</v>
      </c>
      <c r="F133" s="141">
        <f t="shared" si="27"/>
        <v>4500</v>
      </c>
      <c r="G133" s="135">
        <f t="shared" si="27"/>
        <v>4500</v>
      </c>
      <c r="H133" s="135">
        <f t="shared" si="27"/>
        <v>4500</v>
      </c>
    </row>
    <row r="134" spans="1:8" ht="32.25" customHeight="1" x14ac:dyDescent="0.2">
      <c r="A134" s="207" t="s">
        <v>162</v>
      </c>
      <c r="B134" s="179">
        <v>804</v>
      </c>
      <c r="C134" s="142" t="s">
        <v>318</v>
      </c>
      <c r="D134" s="142" t="s">
        <v>244</v>
      </c>
      <c r="E134" s="142" t="s">
        <v>158</v>
      </c>
      <c r="F134" s="141">
        <v>4500</v>
      </c>
      <c r="G134" s="135">
        <v>4500</v>
      </c>
      <c r="H134" s="135">
        <v>4500</v>
      </c>
    </row>
    <row r="135" spans="1:8" ht="36.75" customHeight="1" x14ac:dyDescent="0.2">
      <c r="A135" s="177" t="s">
        <v>262</v>
      </c>
      <c r="B135" s="178">
        <v>804</v>
      </c>
      <c r="C135" s="144" t="s">
        <v>263</v>
      </c>
      <c r="D135" s="144"/>
      <c r="E135" s="144"/>
      <c r="F135" s="208">
        <f>F136</f>
        <v>600000</v>
      </c>
      <c r="G135" s="132">
        <f t="shared" ref="G135:H135" si="28">G136</f>
        <v>600000</v>
      </c>
      <c r="H135" s="132">
        <f t="shared" si="28"/>
        <v>600000</v>
      </c>
    </row>
    <row r="136" spans="1:8" ht="120" customHeight="1" x14ac:dyDescent="0.2">
      <c r="A136" s="156" t="s">
        <v>407</v>
      </c>
      <c r="B136" s="179">
        <v>804</v>
      </c>
      <c r="C136" s="142" t="s">
        <v>263</v>
      </c>
      <c r="D136" s="142" t="s">
        <v>163</v>
      </c>
      <c r="E136" s="142"/>
      <c r="F136" s="141">
        <f t="shared" ref="F136:H139" si="29">F137</f>
        <v>600000</v>
      </c>
      <c r="G136" s="135">
        <f>G140</f>
        <v>600000</v>
      </c>
      <c r="H136" s="135">
        <f>H140</f>
        <v>600000</v>
      </c>
    </row>
    <row r="137" spans="1:8" ht="117.75" customHeight="1" x14ac:dyDescent="0.2">
      <c r="A137" s="156" t="s">
        <v>219</v>
      </c>
      <c r="B137" s="179">
        <v>804</v>
      </c>
      <c r="C137" s="142" t="s">
        <v>263</v>
      </c>
      <c r="D137" s="142" t="s">
        <v>218</v>
      </c>
      <c r="E137" s="142"/>
      <c r="F137" s="141">
        <f t="shared" si="29"/>
        <v>600000</v>
      </c>
      <c r="G137" s="135">
        <f t="shared" si="29"/>
        <v>600000</v>
      </c>
      <c r="H137" s="135">
        <f t="shared" si="29"/>
        <v>600000</v>
      </c>
    </row>
    <row r="138" spans="1:8" ht="51.75" customHeight="1" x14ac:dyDescent="0.2">
      <c r="A138" s="156" t="s">
        <v>323</v>
      </c>
      <c r="B138" s="179">
        <v>804</v>
      </c>
      <c r="C138" s="142" t="s">
        <v>263</v>
      </c>
      <c r="D138" s="142" t="s">
        <v>324</v>
      </c>
      <c r="E138" s="142"/>
      <c r="F138" s="141">
        <f t="shared" si="29"/>
        <v>600000</v>
      </c>
      <c r="G138" s="135">
        <f t="shared" si="29"/>
        <v>600000</v>
      </c>
      <c r="H138" s="135">
        <f t="shared" si="29"/>
        <v>600000</v>
      </c>
    </row>
    <row r="139" spans="1:8" ht="37.5" customHeight="1" x14ac:dyDescent="0.2">
      <c r="A139" s="157" t="s">
        <v>74</v>
      </c>
      <c r="B139" s="179">
        <v>804</v>
      </c>
      <c r="C139" s="142" t="s">
        <v>263</v>
      </c>
      <c r="D139" s="142" t="s">
        <v>324</v>
      </c>
      <c r="E139" s="142" t="s">
        <v>68</v>
      </c>
      <c r="F139" s="141">
        <f t="shared" si="29"/>
        <v>600000</v>
      </c>
      <c r="G139" s="135">
        <f>G140</f>
        <v>600000</v>
      </c>
      <c r="H139" s="135">
        <f>H140</f>
        <v>600000</v>
      </c>
    </row>
    <row r="140" spans="1:8" ht="53.25" customHeight="1" x14ac:dyDescent="0.2">
      <c r="A140" s="157" t="s">
        <v>63</v>
      </c>
      <c r="B140" s="179">
        <v>804</v>
      </c>
      <c r="C140" s="142" t="s">
        <v>263</v>
      </c>
      <c r="D140" s="142" t="s">
        <v>324</v>
      </c>
      <c r="E140" s="142" t="s">
        <v>62</v>
      </c>
      <c r="F140" s="141">
        <v>600000</v>
      </c>
      <c r="G140" s="135">
        <v>600000</v>
      </c>
      <c r="H140" s="135">
        <v>600000</v>
      </c>
    </row>
    <row r="141" spans="1:8" ht="22.5" customHeight="1" x14ac:dyDescent="0.2">
      <c r="A141" s="177" t="s">
        <v>264</v>
      </c>
      <c r="B141" s="178">
        <v>804</v>
      </c>
      <c r="C141" s="144" t="s">
        <v>265</v>
      </c>
      <c r="D141" s="144"/>
      <c r="E141" s="144"/>
      <c r="F141" s="132">
        <f>F142+F161</f>
        <v>5833532.4100000001</v>
      </c>
      <c r="G141" s="132">
        <f>G142+G161</f>
        <v>4066858.79</v>
      </c>
      <c r="H141" s="132">
        <f>H142+H161</f>
        <v>3683108.38</v>
      </c>
    </row>
    <row r="142" spans="1:8" ht="20.25" customHeight="1" x14ac:dyDescent="0.2">
      <c r="A142" s="189" t="s">
        <v>266</v>
      </c>
      <c r="B142" s="178">
        <v>804</v>
      </c>
      <c r="C142" s="190" t="s">
        <v>267</v>
      </c>
      <c r="D142" s="191"/>
      <c r="E142" s="190"/>
      <c r="F142" s="210">
        <f>F143+F156</f>
        <v>5818532.4100000001</v>
      </c>
      <c r="G142" s="192">
        <f>G143+G156</f>
        <v>4051858.79</v>
      </c>
      <c r="H142" s="192">
        <f>H143+H156</f>
        <v>3668108.38</v>
      </c>
    </row>
    <row r="143" spans="1:8" ht="115.5" customHeight="1" x14ac:dyDescent="0.2">
      <c r="A143" s="122" t="s">
        <v>293</v>
      </c>
      <c r="B143" s="179">
        <v>804</v>
      </c>
      <c r="C143" s="142" t="s">
        <v>267</v>
      </c>
      <c r="D143" s="142" t="s">
        <v>118</v>
      </c>
      <c r="E143" s="142"/>
      <c r="F143" s="141">
        <f>F144+F148+F152</f>
        <v>5818532.4100000001</v>
      </c>
      <c r="G143" s="135">
        <f>G144+G148+G152</f>
        <v>3436914.79</v>
      </c>
      <c r="H143" s="135">
        <f>H144+H148+H152</f>
        <v>3668108.38</v>
      </c>
    </row>
    <row r="144" spans="1:8" ht="84" customHeight="1" x14ac:dyDescent="0.2">
      <c r="A144" s="122" t="s">
        <v>409</v>
      </c>
      <c r="B144" s="179">
        <v>804</v>
      </c>
      <c r="C144" s="180" t="s">
        <v>267</v>
      </c>
      <c r="D144" s="142" t="s">
        <v>226</v>
      </c>
      <c r="E144" s="142"/>
      <c r="F144" s="141">
        <f>F147</f>
        <v>2929675.48</v>
      </c>
      <c r="G144" s="135">
        <f t="shared" ref="G144:H144" si="30">G147</f>
        <v>500000</v>
      </c>
      <c r="H144" s="135">
        <f t="shared" si="30"/>
        <v>2130000</v>
      </c>
    </row>
    <row r="145" spans="1:11" ht="71.25" customHeight="1" x14ac:dyDescent="0.2">
      <c r="A145" s="122" t="s">
        <v>227</v>
      </c>
      <c r="B145" s="179">
        <v>804</v>
      </c>
      <c r="C145" s="180" t="s">
        <v>267</v>
      </c>
      <c r="D145" s="142" t="s">
        <v>322</v>
      </c>
      <c r="E145" s="142"/>
      <c r="F145" s="141">
        <f>F146</f>
        <v>2929675.48</v>
      </c>
      <c r="G145" s="135">
        <f>G146</f>
        <v>500000</v>
      </c>
      <c r="H145" s="135">
        <f>H146</f>
        <v>2130000</v>
      </c>
    </row>
    <row r="146" spans="1:11" ht="52.5" customHeight="1" x14ac:dyDescent="0.2">
      <c r="A146" s="149" t="s">
        <v>74</v>
      </c>
      <c r="B146" s="179">
        <v>804</v>
      </c>
      <c r="C146" s="142" t="s">
        <v>267</v>
      </c>
      <c r="D146" s="142" t="s">
        <v>322</v>
      </c>
      <c r="E146" s="142" t="s">
        <v>68</v>
      </c>
      <c r="F146" s="141">
        <f>F147</f>
        <v>2929675.48</v>
      </c>
      <c r="G146" s="135">
        <f t="shared" ref="G146:H146" si="31">G147</f>
        <v>500000</v>
      </c>
      <c r="H146" s="135">
        <f t="shared" si="31"/>
        <v>2130000</v>
      </c>
    </row>
    <row r="147" spans="1:11" ht="64.5" customHeight="1" x14ac:dyDescent="0.2">
      <c r="A147" s="149" t="s">
        <v>63</v>
      </c>
      <c r="B147" s="179">
        <v>804</v>
      </c>
      <c r="C147" s="142" t="s">
        <v>267</v>
      </c>
      <c r="D147" s="142" t="s">
        <v>322</v>
      </c>
      <c r="E147" s="142" t="s">
        <v>62</v>
      </c>
      <c r="F147" s="141">
        <v>2929675.48</v>
      </c>
      <c r="G147" s="135">
        <v>500000</v>
      </c>
      <c r="H147" s="135">
        <v>2130000</v>
      </c>
    </row>
    <row r="148" spans="1:11" ht="19.5" customHeight="1" x14ac:dyDescent="0.2">
      <c r="A148" s="122" t="s">
        <v>408</v>
      </c>
      <c r="B148" s="179">
        <v>804</v>
      </c>
      <c r="C148" s="180" t="s">
        <v>267</v>
      </c>
      <c r="D148" s="142" t="s">
        <v>410</v>
      </c>
      <c r="E148" s="142"/>
      <c r="F148" s="141">
        <f>F149</f>
        <v>385624.73</v>
      </c>
      <c r="G148" s="135">
        <f t="shared" ref="G148:H150" si="32">G149</f>
        <v>2436914.79</v>
      </c>
      <c r="H148" s="135">
        <f t="shared" si="32"/>
        <v>1038108.38</v>
      </c>
    </row>
    <row r="149" spans="1:11" ht="65.25" customHeight="1" x14ac:dyDescent="0.2">
      <c r="A149" s="54" t="s">
        <v>227</v>
      </c>
      <c r="B149" s="179">
        <v>804</v>
      </c>
      <c r="C149" s="142" t="s">
        <v>267</v>
      </c>
      <c r="D149" s="142" t="s">
        <v>411</v>
      </c>
      <c r="E149" s="142"/>
      <c r="F149" s="141">
        <f>F150</f>
        <v>385624.73</v>
      </c>
      <c r="G149" s="135">
        <f t="shared" si="32"/>
        <v>2436914.79</v>
      </c>
      <c r="H149" s="135">
        <f t="shared" si="32"/>
        <v>1038108.38</v>
      </c>
    </row>
    <row r="150" spans="1:11" ht="35.25" customHeight="1" x14ac:dyDescent="0.2">
      <c r="A150" s="157" t="s">
        <v>74</v>
      </c>
      <c r="B150" s="179">
        <v>804</v>
      </c>
      <c r="C150" s="142" t="s">
        <v>267</v>
      </c>
      <c r="D150" s="142" t="s">
        <v>411</v>
      </c>
      <c r="E150" s="142" t="s">
        <v>68</v>
      </c>
      <c r="F150" s="141">
        <f>F151</f>
        <v>385624.73</v>
      </c>
      <c r="G150" s="135">
        <f t="shared" si="32"/>
        <v>2436914.79</v>
      </c>
      <c r="H150" s="135">
        <f t="shared" si="32"/>
        <v>1038108.38</v>
      </c>
      <c r="J150" s="127"/>
      <c r="K150" s="127"/>
    </row>
    <row r="151" spans="1:11" ht="20.25" customHeight="1" x14ac:dyDescent="0.2">
      <c r="A151" s="157" t="s">
        <v>63</v>
      </c>
      <c r="B151" s="179">
        <v>804</v>
      </c>
      <c r="C151" s="142" t="s">
        <v>267</v>
      </c>
      <c r="D151" s="142" t="s">
        <v>411</v>
      </c>
      <c r="E151" s="142" t="s">
        <v>62</v>
      </c>
      <c r="F151" s="141">
        <v>385624.73</v>
      </c>
      <c r="G151" s="135">
        <v>2436914.79</v>
      </c>
      <c r="H151" s="135">
        <v>1038108.38</v>
      </c>
    </row>
    <row r="152" spans="1:11" ht="51.75" customHeight="1" x14ac:dyDescent="0.2">
      <c r="A152" s="157" t="s">
        <v>434</v>
      </c>
      <c r="B152" s="179">
        <v>804</v>
      </c>
      <c r="C152" s="142" t="s">
        <v>267</v>
      </c>
      <c r="D152" s="142" t="s">
        <v>429</v>
      </c>
      <c r="E152" s="142"/>
      <c r="F152" s="141">
        <f>F153</f>
        <v>2503232.2000000002</v>
      </c>
      <c r="G152" s="135">
        <f>G153</f>
        <v>500000</v>
      </c>
      <c r="H152" s="135">
        <f>H153</f>
        <v>500000</v>
      </c>
    </row>
    <row r="153" spans="1:11" ht="67.5" customHeight="1" x14ac:dyDescent="0.2">
      <c r="A153" s="155" t="s">
        <v>227</v>
      </c>
      <c r="B153" s="179">
        <v>804</v>
      </c>
      <c r="C153" s="142" t="s">
        <v>267</v>
      </c>
      <c r="D153" s="142" t="s">
        <v>413</v>
      </c>
      <c r="E153" s="142"/>
      <c r="F153" s="141">
        <f>F154</f>
        <v>2503232.2000000002</v>
      </c>
      <c r="G153" s="135">
        <f t="shared" ref="G153:H154" si="33">G154</f>
        <v>500000</v>
      </c>
      <c r="H153" s="135">
        <f t="shared" si="33"/>
        <v>500000</v>
      </c>
      <c r="J153" s="127"/>
      <c r="K153" s="127"/>
    </row>
    <row r="154" spans="1:11" ht="54" customHeight="1" x14ac:dyDescent="0.2">
      <c r="A154" s="149" t="s">
        <v>74</v>
      </c>
      <c r="B154" s="179">
        <v>804</v>
      </c>
      <c r="C154" s="142" t="s">
        <v>267</v>
      </c>
      <c r="D154" s="142" t="s">
        <v>413</v>
      </c>
      <c r="E154" s="142" t="s">
        <v>68</v>
      </c>
      <c r="F154" s="141">
        <f>F155</f>
        <v>2503232.2000000002</v>
      </c>
      <c r="G154" s="135">
        <f t="shared" si="33"/>
        <v>500000</v>
      </c>
      <c r="H154" s="135">
        <f t="shared" si="33"/>
        <v>500000</v>
      </c>
    </row>
    <row r="155" spans="1:11" ht="69" customHeight="1" x14ac:dyDescent="0.2">
      <c r="A155" s="157" t="s">
        <v>63</v>
      </c>
      <c r="B155" s="179">
        <v>804</v>
      </c>
      <c r="C155" s="142" t="s">
        <v>267</v>
      </c>
      <c r="D155" s="142" t="s">
        <v>413</v>
      </c>
      <c r="E155" s="142" t="s">
        <v>62</v>
      </c>
      <c r="F155" s="141">
        <v>2503232.2000000002</v>
      </c>
      <c r="G155" s="135">
        <v>500000</v>
      </c>
      <c r="H155" s="135">
        <v>500000</v>
      </c>
    </row>
    <row r="156" spans="1:11" ht="115.5" customHeight="1" x14ac:dyDescent="0.2">
      <c r="A156" s="157" t="s">
        <v>294</v>
      </c>
      <c r="B156" s="179">
        <v>804</v>
      </c>
      <c r="C156" s="142" t="s">
        <v>267</v>
      </c>
      <c r="D156" s="142" t="s">
        <v>168</v>
      </c>
      <c r="E156" s="142"/>
      <c r="F156" s="141">
        <f t="shared" ref="F156:H159" si="34">F157</f>
        <v>0</v>
      </c>
      <c r="G156" s="135">
        <f t="shared" si="34"/>
        <v>614944</v>
      </c>
      <c r="H156" s="135">
        <f t="shared" si="34"/>
        <v>0</v>
      </c>
    </row>
    <row r="157" spans="1:11" ht="33" customHeight="1" x14ac:dyDescent="0.2">
      <c r="A157" s="157" t="s">
        <v>229</v>
      </c>
      <c r="B157" s="179">
        <v>804</v>
      </c>
      <c r="C157" s="142" t="s">
        <v>267</v>
      </c>
      <c r="D157" s="142" t="s">
        <v>228</v>
      </c>
      <c r="E157" s="142"/>
      <c r="F157" s="141">
        <f t="shared" si="34"/>
        <v>0</v>
      </c>
      <c r="G157" s="135">
        <f t="shared" si="34"/>
        <v>614944</v>
      </c>
      <c r="H157" s="135">
        <f t="shared" si="34"/>
        <v>0</v>
      </c>
    </row>
    <row r="158" spans="1:11" ht="48.75" customHeight="1" x14ac:dyDescent="0.2">
      <c r="A158" s="157" t="s">
        <v>327</v>
      </c>
      <c r="B158" s="179">
        <v>804</v>
      </c>
      <c r="C158" s="142" t="s">
        <v>267</v>
      </c>
      <c r="D158" s="142" t="s">
        <v>328</v>
      </c>
      <c r="E158" s="142"/>
      <c r="F158" s="141">
        <f t="shared" si="34"/>
        <v>0</v>
      </c>
      <c r="G158" s="135">
        <f t="shared" si="34"/>
        <v>614944</v>
      </c>
      <c r="H158" s="135">
        <f t="shared" si="34"/>
        <v>0</v>
      </c>
    </row>
    <row r="159" spans="1:11" ht="53.25" customHeight="1" x14ac:dyDescent="0.2">
      <c r="A159" s="149" t="s">
        <v>74</v>
      </c>
      <c r="B159" s="179">
        <v>804</v>
      </c>
      <c r="C159" s="142" t="s">
        <v>267</v>
      </c>
      <c r="D159" s="142" t="s">
        <v>328</v>
      </c>
      <c r="E159" s="142" t="s">
        <v>68</v>
      </c>
      <c r="F159" s="141">
        <f t="shared" si="34"/>
        <v>0</v>
      </c>
      <c r="G159" s="135">
        <f t="shared" si="34"/>
        <v>614944</v>
      </c>
      <c r="H159" s="135">
        <f t="shared" si="34"/>
        <v>0</v>
      </c>
    </row>
    <row r="160" spans="1:11" ht="53.25" customHeight="1" x14ac:dyDescent="0.2">
      <c r="A160" s="157" t="s">
        <v>63</v>
      </c>
      <c r="B160" s="179">
        <v>804</v>
      </c>
      <c r="C160" s="142" t="s">
        <v>267</v>
      </c>
      <c r="D160" s="142" t="s">
        <v>328</v>
      </c>
      <c r="E160" s="142" t="s">
        <v>62</v>
      </c>
      <c r="F160" s="141">
        <v>0</v>
      </c>
      <c r="G160" s="135">
        <v>614944</v>
      </c>
      <c r="H160" s="135">
        <v>0</v>
      </c>
    </row>
    <row r="161" spans="1:8" ht="22.5" customHeight="1" x14ac:dyDescent="0.2">
      <c r="A161" s="177" t="s">
        <v>268</v>
      </c>
      <c r="B161" s="178">
        <v>804</v>
      </c>
      <c r="C161" s="144" t="s">
        <v>269</v>
      </c>
      <c r="D161" s="144"/>
      <c r="E161" s="144"/>
      <c r="F161" s="208">
        <f>F162</f>
        <v>15000</v>
      </c>
      <c r="G161" s="132">
        <f t="shared" ref="G161:H163" si="35">G162</f>
        <v>15000</v>
      </c>
      <c r="H161" s="132">
        <f t="shared" si="35"/>
        <v>15000</v>
      </c>
    </row>
    <row r="162" spans="1:8" ht="51.75" customHeight="1" x14ac:dyDescent="0.2">
      <c r="A162" s="122" t="s">
        <v>414</v>
      </c>
      <c r="B162" s="179">
        <v>804</v>
      </c>
      <c r="C162" s="142" t="s">
        <v>269</v>
      </c>
      <c r="D162" s="142" t="s">
        <v>120</v>
      </c>
      <c r="E162" s="142"/>
      <c r="F162" s="141">
        <f>F163</f>
        <v>15000</v>
      </c>
      <c r="G162" s="135">
        <f t="shared" si="35"/>
        <v>15000</v>
      </c>
      <c r="H162" s="135">
        <f t="shared" si="35"/>
        <v>15000</v>
      </c>
    </row>
    <row r="163" spans="1:8" ht="36.75" customHeight="1" x14ac:dyDescent="0.2">
      <c r="A163" s="122" t="s">
        <v>213</v>
      </c>
      <c r="B163" s="179">
        <v>804</v>
      </c>
      <c r="C163" s="142" t="s">
        <v>269</v>
      </c>
      <c r="D163" s="142" t="s">
        <v>214</v>
      </c>
      <c r="E163" s="142"/>
      <c r="F163" s="141">
        <f>F164</f>
        <v>15000</v>
      </c>
      <c r="G163" s="135">
        <f t="shared" si="35"/>
        <v>15000</v>
      </c>
      <c r="H163" s="135">
        <f t="shared" si="35"/>
        <v>15000</v>
      </c>
    </row>
    <row r="164" spans="1:8" ht="54" customHeight="1" x14ac:dyDescent="0.2">
      <c r="A164" s="155" t="s">
        <v>341</v>
      </c>
      <c r="B164" s="179">
        <v>804</v>
      </c>
      <c r="C164" s="142" t="s">
        <v>269</v>
      </c>
      <c r="D164" s="142" t="s">
        <v>350</v>
      </c>
      <c r="E164" s="142"/>
      <c r="F164" s="141">
        <f>F166</f>
        <v>15000</v>
      </c>
      <c r="G164" s="135">
        <f t="shared" ref="G164:H164" si="36">G166</f>
        <v>15000</v>
      </c>
      <c r="H164" s="135">
        <f t="shared" si="36"/>
        <v>15000</v>
      </c>
    </row>
    <row r="165" spans="1:8" ht="34.5" customHeight="1" x14ac:dyDescent="0.2">
      <c r="A165" s="156" t="s">
        <v>64</v>
      </c>
      <c r="B165" s="179">
        <v>804</v>
      </c>
      <c r="C165" s="142" t="s">
        <v>269</v>
      </c>
      <c r="D165" s="142" t="s">
        <v>350</v>
      </c>
      <c r="E165" s="142" t="s">
        <v>67</v>
      </c>
      <c r="F165" s="141">
        <f>F166</f>
        <v>15000</v>
      </c>
      <c r="G165" s="135">
        <f t="shared" ref="G165:H165" si="37">G166</f>
        <v>15000</v>
      </c>
      <c r="H165" s="135">
        <f t="shared" si="37"/>
        <v>15000</v>
      </c>
    </row>
    <row r="166" spans="1:8" ht="151.5" customHeight="1" x14ac:dyDescent="0.2">
      <c r="A166" s="156" t="s">
        <v>321</v>
      </c>
      <c r="B166" s="179">
        <v>804</v>
      </c>
      <c r="C166" s="142" t="s">
        <v>269</v>
      </c>
      <c r="D166" s="142" t="s">
        <v>350</v>
      </c>
      <c r="E166" s="142" t="s">
        <v>12</v>
      </c>
      <c r="F166" s="141">
        <v>15000</v>
      </c>
      <c r="G166" s="135">
        <v>15000</v>
      </c>
      <c r="H166" s="135">
        <v>15000</v>
      </c>
    </row>
    <row r="167" spans="1:8" ht="35.25" customHeight="1" x14ac:dyDescent="0.2">
      <c r="A167" s="177" t="s">
        <v>270</v>
      </c>
      <c r="B167" s="178">
        <v>804</v>
      </c>
      <c r="C167" s="144" t="s">
        <v>271</v>
      </c>
      <c r="D167" s="144"/>
      <c r="E167" s="144"/>
      <c r="F167" s="132">
        <f>F168+F173+F183+F219</f>
        <v>33338751</v>
      </c>
      <c r="G167" s="132">
        <f>G168+G173+G183+G219</f>
        <v>28934719</v>
      </c>
      <c r="H167" s="132">
        <f>H168+H173+H183+H219</f>
        <v>28574991.670000002</v>
      </c>
    </row>
    <row r="168" spans="1:8" ht="147" customHeight="1" x14ac:dyDescent="0.2">
      <c r="A168" s="206" t="s">
        <v>419</v>
      </c>
      <c r="B168" s="179">
        <v>804</v>
      </c>
      <c r="C168" s="142" t="s">
        <v>470</v>
      </c>
      <c r="D168" s="146" t="s">
        <v>420</v>
      </c>
      <c r="E168" s="144"/>
      <c r="F168" s="141">
        <f>F169</f>
        <v>35000</v>
      </c>
      <c r="G168" s="135">
        <f t="shared" ref="G168:H168" si="38">G169</f>
        <v>0</v>
      </c>
      <c r="H168" s="135">
        <f t="shared" si="38"/>
        <v>0</v>
      </c>
    </row>
    <row r="169" spans="1:8" ht="87.75" customHeight="1" x14ac:dyDescent="0.25">
      <c r="A169" s="212" t="s">
        <v>458</v>
      </c>
      <c r="B169" s="179">
        <v>804</v>
      </c>
      <c r="C169" s="142" t="s">
        <v>470</v>
      </c>
      <c r="D169" s="146" t="s">
        <v>456</v>
      </c>
      <c r="E169" s="144"/>
      <c r="F169" s="141">
        <f>F170</f>
        <v>35000</v>
      </c>
      <c r="G169" s="135">
        <f t="shared" ref="G169:H169" si="39">G170</f>
        <v>0</v>
      </c>
      <c r="H169" s="135">
        <f t="shared" si="39"/>
        <v>0</v>
      </c>
    </row>
    <row r="170" spans="1:8" ht="36" customHeight="1" x14ac:dyDescent="0.2">
      <c r="A170" s="213" t="s">
        <v>459</v>
      </c>
      <c r="B170" s="179">
        <v>804</v>
      </c>
      <c r="C170" s="142" t="s">
        <v>470</v>
      </c>
      <c r="D170" s="146" t="s">
        <v>457</v>
      </c>
      <c r="E170" s="142"/>
      <c r="F170" s="141">
        <f>F171</f>
        <v>35000</v>
      </c>
      <c r="G170" s="135">
        <f t="shared" ref="G170:H170" si="40">G171</f>
        <v>0</v>
      </c>
      <c r="H170" s="135">
        <f t="shared" si="40"/>
        <v>0</v>
      </c>
    </row>
    <row r="171" spans="1:8" ht="63" customHeight="1" x14ac:dyDescent="0.2">
      <c r="A171" s="204" t="s">
        <v>460</v>
      </c>
      <c r="B171" s="179">
        <v>804</v>
      </c>
      <c r="C171" s="142" t="s">
        <v>470</v>
      </c>
      <c r="D171" s="146" t="s">
        <v>457</v>
      </c>
      <c r="E171" s="142" t="s">
        <v>68</v>
      </c>
      <c r="F171" s="141">
        <f>F172</f>
        <v>35000</v>
      </c>
      <c r="G171" s="135">
        <f t="shared" ref="G171:H171" si="41">G172</f>
        <v>0</v>
      </c>
      <c r="H171" s="135">
        <f t="shared" si="41"/>
        <v>0</v>
      </c>
    </row>
    <row r="172" spans="1:8" ht="69" customHeight="1" x14ac:dyDescent="0.25">
      <c r="A172" s="158" t="s">
        <v>63</v>
      </c>
      <c r="B172" s="179">
        <v>804</v>
      </c>
      <c r="C172" s="142" t="s">
        <v>470</v>
      </c>
      <c r="D172" s="146" t="s">
        <v>457</v>
      </c>
      <c r="E172" s="142" t="s">
        <v>62</v>
      </c>
      <c r="F172" s="141">
        <v>35000</v>
      </c>
      <c r="G172" s="135">
        <v>0</v>
      </c>
      <c r="H172" s="135">
        <v>0</v>
      </c>
    </row>
    <row r="173" spans="1:8" ht="20.25" customHeight="1" x14ac:dyDescent="0.2">
      <c r="A173" s="177" t="s">
        <v>272</v>
      </c>
      <c r="B173" s="178">
        <v>804</v>
      </c>
      <c r="C173" s="144" t="s">
        <v>273</v>
      </c>
      <c r="D173" s="144"/>
      <c r="E173" s="144"/>
      <c r="F173" s="132">
        <f>F174</f>
        <v>425000</v>
      </c>
      <c r="G173" s="132">
        <f t="shared" ref="G173:H173" si="42">G174</f>
        <v>0</v>
      </c>
      <c r="H173" s="132">
        <f t="shared" si="42"/>
        <v>0</v>
      </c>
    </row>
    <row r="174" spans="1:8" ht="155.25" customHeight="1" x14ac:dyDescent="0.2">
      <c r="A174" s="122" t="s">
        <v>415</v>
      </c>
      <c r="B174" s="179">
        <v>804</v>
      </c>
      <c r="C174" s="142" t="s">
        <v>273</v>
      </c>
      <c r="D174" s="142" t="s">
        <v>121</v>
      </c>
      <c r="E174" s="144"/>
      <c r="F174" s="135">
        <f>F175+F179</f>
        <v>425000</v>
      </c>
      <c r="G174" s="135">
        <f>G175+G179</f>
        <v>0</v>
      </c>
      <c r="H174" s="135">
        <f>H175+H179</f>
        <v>0</v>
      </c>
    </row>
    <row r="175" spans="1:8" ht="70.5" customHeight="1" x14ac:dyDescent="0.2">
      <c r="A175" s="214" t="s">
        <v>463</v>
      </c>
      <c r="B175" s="179">
        <v>804</v>
      </c>
      <c r="C175" s="142" t="s">
        <v>273</v>
      </c>
      <c r="D175" s="134" t="s">
        <v>461</v>
      </c>
      <c r="E175" s="142"/>
      <c r="F175" s="141">
        <f>F176</f>
        <v>225000</v>
      </c>
      <c r="G175" s="135">
        <f t="shared" ref="G175:H175" si="43">G176</f>
        <v>0</v>
      </c>
      <c r="H175" s="135">
        <f t="shared" si="43"/>
        <v>0</v>
      </c>
    </row>
    <row r="176" spans="1:8" ht="21" customHeight="1" x14ac:dyDescent="0.2">
      <c r="A176" s="204" t="s">
        <v>464</v>
      </c>
      <c r="B176" s="179">
        <v>804</v>
      </c>
      <c r="C176" s="142" t="s">
        <v>273</v>
      </c>
      <c r="D176" s="134" t="s">
        <v>462</v>
      </c>
      <c r="E176" s="142"/>
      <c r="F176" s="141">
        <f>F177</f>
        <v>225000</v>
      </c>
      <c r="G176" s="135">
        <f t="shared" ref="G176:H176" si="44">G177</f>
        <v>0</v>
      </c>
      <c r="H176" s="135">
        <f t="shared" si="44"/>
        <v>0</v>
      </c>
    </row>
    <row r="177" spans="1:8" ht="33" customHeight="1" x14ac:dyDescent="0.2">
      <c r="A177" s="204" t="s">
        <v>460</v>
      </c>
      <c r="B177" s="179">
        <v>804</v>
      </c>
      <c r="C177" s="142" t="s">
        <v>273</v>
      </c>
      <c r="D177" s="134" t="s">
        <v>462</v>
      </c>
      <c r="E177" s="142" t="s">
        <v>68</v>
      </c>
      <c r="F177" s="141">
        <f>F178</f>
        <v>225000</v>
      </c>
      <c r="G177" s="135">
        <f t="shared" ref="G177:H177" si="45">G178</f>
        <v>0</v>
      </c>
      <c r="H177" s="135">
        <f t="shared" si="45"/>
        <v>0</v>
      </c>
    </row>
    <row r="178" spans="1:8" ht="33" customHeight="1" x14ac:dyDescent="0.2">
      <c r="A178" s="205" t="s">
        <v>63</v>
      </c>
      <c r="B178" s="179">
        <v>804</v>
      </c>
      <c r="C178" s="142" t="s">
        <v>273</v>
      </c>
      <c r="D178" s="134" t="s">
        <v>462</v>
      </c>
      <c r="E178" s="142" t="s">
        <v>62</v>
      </c>
      <c r="F178" s="141">
        <v>225000</v>
      </c>
      <c r="G178" s="135">
        <v>0</v>
      </c>
      <c r="H178" s="135">
        <v>0</v>
      </c>
    </row>
    <row r="179" spans="1:8" ht="33" customHeight="1" x14ac:dyDescent="0.2">
      <c r="A179" s="205" t="s">
        <v>476</v>
      </c>
      <c r="B179" s="179">
        <v>804</v>
      </c>
      <c r="C179" s="142" t="s">
        <v>273</v>
      </c>
      <c r="D179" s="134" t="s">
        <v>475</v>
      </c>
      <c r="E179" s="142"/>
      <c r="F179" s="141">
        <f t="shared" ref="F179:H181" si="46">F180</f>
        <v>200000</v>
      </c>
      <c r="G179" s="135">
        <f t="shared" si="46"/>
        <v>0</v>
      </c>
      <c r="H179" s="135">
        <f t="shared" si="46"/>
        <v>0</v>
      </c>
    </row>
    <row r="180" spans="1:8" ht="48" customHeight="1" x14ac:dyDescent="0.2">
      <c r="A180" s="205" t="s">
        <v>478</v>
      </c>
      <c r="B180" s="179">
        <v>804</v>
      </c>
      <c r="C180" s="142" t="s">
        <v>273</v>
      </c>
      <c r="D180" s="134" t="s">
        <v>477</v>
      </c>
      <c r="E180" s="142"/>
      <c r="F180" s="141">
        <f t="shared" si="46"/>
        <v>200000</v>
      </c>
      <c r="G180" s="135">
        <f t="shared" si="46"/>
        <v>0</v>
      </c>
      <c r="H180" s="135">
        <f t="shared" si="46"/>
        <v>0</v>
      </c>
    </row>
    <row r="181" spans="1:8" ht="33" customHeight="1" x14ac:dyDescent="0.2">
      <c r="A181" s="204" t="s">
        <v>460</v>
      </c>
      <c r="B181" s="179">
        <v>804</v>
      </c>
      <c r="C181" s="142" t="s">
        <v>273</v>
      </c>
      <c r="D181" s="134" t="s">
        <v>477</v>
      </c>
      <c r="E181" s="142" t="s">
        <v>68</v>
      </c>
      <c r="F181" s="141">
        <f t="shared" si="46"/>
        <v>200000</v>
      </c>
      <c r="G181" s="135">
        <f t="shared" si="46"/>
        <v>0</v>
      </c>
      <c r="H181" s="135">
        <f t="shared" si="46"/>
        <v>0</v>
      </c>
    </row>
    <row r="182" spans="1:8" ht="33" customHeight="1" x14ac:dyDescent="0.2">
      <c r="A182" s="205" t="s">
        <v>63</v>
      </c>
      <c r="B182" s="179">
        <v>804</v>
      </c>
      <c r="C182" s="142" t="s">
        <v>273</v>
      </c>
      <c r="D182" s="134" t="s">
        <v>477</v>
      </c>
      <c r="E182" s="142" t="s">
        <v>62</v>
      </c>
      <c r="F182" s="141">
        <v>200000</v>
      </c>
      <c r="G182" s="135">
        <v>0</v>
      </c>
      <c r="H182" s="135">
        <v>0</v>
      </c>
    </row>
    <row r="183" spans="1:8" ht="25.5" customHeight="1" x14ac:dyDescent="0.2">
      <c r="A183" s="177" t="s">
        <v>274</v>
      </c>
      <c r="B183" s="178">
        <v>804</v>
      </c>
      <c r="C183" s="144" t="s">
        <v>275</v>
      </c>
      <c r="D183" s="144"/>
      <c r="E183" s="144"/>
      <c r="F183" s="132">
        <f>F184+F189+F206+F201</f>
        <v>30801751</v>
      </c>
      <c r="G183" s="132">
        <f>G184+G189+G206+G201</f>
        <v>26857719</v>
      </c>
      <c r="H183" s="132">
        <f>H184+H189+H206+H201</f>
        <v>26497991.670000002</v>
      </c>
    </row>
    <row r="184" spans="1:8" ht="51" customHeight="1" x14ac:dyDescent="0.2">
      <c r="A184" s="122" t="s">
        <v>289</v>
      </c>
      <c r="B184" s="179">
        <v>804</v>
      </c>
      <c r="C184" s="142" t="s">
        <v>275</v>
      </c>
      <c r="D184" s="142" t="s">
        <v>121</v>
      </c>
      <c r="E184" s="142"/>
      <c r="F184" s="135">
        <f>F185</f>
        <v>47927</v>
      </c>
      <c r="G184" s="135">
        <f t="shared" ref="G184:H186" si="47">G185</f>
        <v>57719</v>
      </c>
      <c r="H184" s="135">
        <f t="shared" si="47"/>
        <v>57991.67</v>
      </c>
    </row>
    <row r="185" spans="1:8" ht="69.75" customHeight="1" x14ac:dyDescent="0.2">
      <c r="A185" s="122" t="s">
        <v>286</v>
      </c>
      <c r="B185" s="179">
        <v>804</v>
      </c>
      <c r="C185" s="142" t="s">
        <v>275</v>
      </c>
      <c r="D185" s="142" t="s">
        <v>236</v>
      </c>
      <c r="E185" s="142"/>
      <c r="F185" s="135">
        <f>F186</f>
        <v>47927</v>
      </c>
      <c r="G185" s="135">
        <f t="shared" si="47"/>
        <v>57719</v>
      </c>
      <c r="H185" s="135">
        <f t="shared" si="47"/>
        <v>57991.67</v>
      </c>
    </row>
    <row r="186" spans="1:8" ht="49.5" customHeight="1" x14ac:dyDescent="0.2">
      <c r="A186" s="156" t="s">
        <v>332</v>
      </c>
      <c r="B186" s="179">
        <v>804</v>
      </c>
      <c r="C186" s="142" t="s">
        <v>275</v>
      </c>
      <c r="D186" s="142" t="s">
        <v>331</v>
      </c>
      <c r="E186" s="142"/>
      <c r="F186" s="135">
        <f>F187</f>
        <v>47927</v>
      </c>
      <c r="G186" s="135">
        <f t="shared" si="47"/>
        <v>57719</v>
      </c>
      <c r="H186" s="135">
        <f t="shared" si="47"/>
        <v>57991.67</v>
      </c>
    </row>
    <row r="187" spans="1:8" ht="51" customHeight="1" x14ac:dyDescent="0.2">
      <c r="A187" s="157" t="s">
        <v>74</v>
      </c>
      <c r="B187" s="179">
        <v>804</v>
      </c>
      <c r="C187" s="142" t="s">
        <v>275</v>
      </c>
      <c r="D187" s="142" t="s">
        <v>331</v>
      </c>
      <c r="E187" s="142" t="s">
        <v>68</v>
      </c>
      <c r="F187" s="135">
        <f t="shared" ref="F187:H187" si="48">F188</f>
        <v>47927</v>
      </c>
      <c r="G187" s="135">
        <f t="shared" si="48"/>
        <v>57719</v>
      </c>
      <c r="H187" s="135">
        <f t="shared" si="48"/>
        <v>57991.67</v>
      </c>
    </row>
    <row r="188" spans="1:8" ht="50.25" customHeight="1" x14ac:dyDescent="0.2">
      <c r="A188" s="157" t="s">
        <v>63</v>
      </c>
      <c r="B188" s="179">
        <v>804</v>
      </c>
      <c r="C188" s="142" t="s">
        <v>275</v>
      </c>
      <c r="D188" s="142" t="s">
        <v>331</v>
      </c>
      <c r="E188" s="142" t="s">
        <v>62</v>
      </c>
      <c r="F188" s="135">
        <v>47927</v>
      </c>
      <c r="G188" s="135">
        <v>57719</v>
      </c>
      <c r="H188" s="135">
        <v>57991.67</v>
      </c>
    </row>
    <row r="189" spans="1:8" ht="116.25" customHeight="1" x14ac:dyDescent="0.2">
      <c r="A189" s="157" t="s">
        <v>297</v>
      </c>
      <c r="B189" s="179">
        <v>804</v>
      </c>
      <c r="C189" s="142" t="s">
        <v>275</v>
      </c>
      <c r="D189" s="142" t="s">
        <v>298</v>
      </c>
      <c r="E189" s="144"/>
      <c r="F189" s="135">
        <f>F190+F197</f>
        <v>18395000</v>
      </c>
      <c r="G189" s="135">
        <f>G190+G197</f>
        <v>16600000</v>
      </c>
      <c r="H189" s="135">
        <f>H190+H197</f>
        <v>15740000</v>
      </c>
    </row>
    <row r="190" spans="1:8" ht="87" customHeight="1" x14ac:dyDescent="0.2">
      <c r="A190" s="157" t="s">
        <v>416</v>
      </c>
      <c r="B190" s="179">
        <v>804</v>
      </c>
      <c r="C190" s="142" t="s">
        <v>275</v>
      </c>
      <c r="D190" s="142" t="s">
        <v>299</v>
      </c>
      <c r="E190" s="142"/>
      <c r="F190" s="135">
        <f>F191+F194</f>
        <v>15400000</v>
      </c>
      <c r="G190" s="135">
        <f>G191+G194</f>
        <v>14100000</v>
      </c>
      <c r="H190" s="135">
        <f>H191+H194</f>
        <v>14100000</v>
      </c>
    </row>
    <row r="191" spans="1:8" ht="33" customHeight="1" x14ac:dyDescent="0.2">
      <c r="A191" s="157" t="s">
        <v>237</v>
      </c>
      <c r="B191" s="179">
        <v>804</v>
      </c>
      <c r="C191" s="142" t="s">
        <v>275</v>
      </c>
      <c r="D191" s="142" t="s">
        <v>300</v>
      </c>
      <c r="E191" s="142"/>
      <c r="F191" s="135">
        <f>F192</f>
        <v>15300000</v>
      </c>
      <c r="G191" s="135">
        <f t="shared" ref="G191:H192" si="49">G192</f>
        <v>14000000</v>
      </c>
      <c r="H191" s="135">
        <f t="shared" si="49"/>
        <v>14000000</v>
      </c>
    </row>
    <row r="192" spans="1:8" ht="50.25" customHeight="1" x14ac:dyDescent="0.2">
      <c r="A192" s="156" t="s">
        <v>103</v>
      </c>
      <c r="B192" s="179">
        <v>804</v>
      </c>
      <c r="C192" s="142" t="s">
        <v>275</v>
      </c>
      <c r="D192" s="142" t="s">
        <v>300</v>
      </c>
      <c r="E192" s="142" t="s">
        <v>75</v>
      </c>
      <c r="F192" s="135">
        <f>F193</f>
        <v>15300000</v>
      </c>
      <c r="G192" s="135">
        <f t="shared" si="49"/>
        <v>14000000</v>
      </c>
      <c r="H192" s="135">
        <f t="shared" si="49"/>
        <v>14000000</v>
      </c>
    </row>
    <row r="193" spans="1:11" ht="31.5" customHeight="1" x14ac:dyDescent="0.2">
      <c r="A193" s="156" t="s">
        <v>77</v>
      </c>
      <c r="B193" s="179">
        <v>804</v>
      </c>
      <c r="C193" s="142" t="s">
        <v>275</v>
      </c>
      <c r="D193" s="142" t="s">
        <v>300</v>
      </c>
      <c r="E193" s="142" t="s">
        <v>76</v>
      </c>
      <c r="F193" s="135">
        <v>15300000</v>
      </c>
      <c r="G193" s="135">
        <v>14000000</v>
      </c>
      <c r="H193" s="135">
        <v>14000000</v>
      </c>
    </row>
    <row r="194" spans="1:11" ht="19.5" customHeight="1" x14ac:dyDescent="0.2">
      <c r="A194" s="156" t="s">
        <v>143</v>
      </c>
      <c r="B194" s="179">
        <v>804</v>
      </c>
      <c r="C194" s="142" t="s">
        <v>275</v>
      </c>
      <c r="D194" s="142" t="s">
        <v>417</v>
      </c>
      <c r="E194" s="142"/>
      <c r="F194" s="135">
        <f t="shared" ref="F194:H195" si="50">F195</f>
        <v>100000</v>
      </c>
      <c r="G194" s="135">
        <f t="shared" si="50"/>
        <v>100000</v>
      </c>
      <c r="H194" s="135">
        <f t="shared" si="50"/>
        <v>100000</v>
      </c>
    </row>
    <row r="195" spans="1:11" ht="49.5" customHeight="1" x14ac:dyDescent="0.2">
      <c r="A195" s="157" t="s">
        <v>74</v>
      </c>
      <c r="B195" s="179">
        <v>804</v>
      </c>
      <c r="C195" s="142" t="s">
        <v>275</v>
      </c>
      <c r="D195" s="142" t="s">
        <v>417</v>
      </c>
      <c r="E195" s="142" t="s">
        <v>68</v>
      </c>
      <c r="F195" s="135">
        <f t="shared" si="50"/>
        <v>100000</v>
      </c>
      <c r="G195" s="135">
        <f t="shared" si="50"/>
        <v>100000</v>
      </c>
      <c r="H195" s="135">
        <f t="shared" si="50"/>
        <v>100000</v>
      </c>
    </row>
    <row r="196" spans="1:11" ht="33.75" customHeight="1" x14ac:dyDescent="0.2">
      <c r="A196" s="157" t="s">
        <v>63</v>
      </c>
      <c r="B196" s="179">
        <v>804</v>
      </c>
      <c r="C196" s="142" t="s">
        <v>275</v>
      </c>
      <c r="D196" s="142" t="s">
        <v>417</v>
      </c>
      <c r="E196" s="142" t="s">
        <v>62</v>
      </c>
      <c r="F196" s="135">
        <v>100000</v>
      </c>
      <c r="G196" s="135">
        <v>100000</v>
      </c>
      <c r="H196" s="135">
        <v>100000</v>
      </c>
    </row>
    <row r="197" spans="1:11" ht="50.25" customHeight="1" x14ac:dyDescent="0.2">
      <c r="A197" s="156" t="s">
        <v>418</v>
      </c>
      <c r="B197" s="179">
        <v>804</v>
      </c>
      <c r="C197" s="142" t="s">
        <v>275</v>
      </c>
      <c r="D197" s="142" t="s">
        <v>301</v>
      </c>
      <c r="E197" s="142"/>
      <c r="F197" s="135">
        <f>F198</f>
        <v>2995000</v>
      </c>
      <c r="G197" s="135">
        <f t="shared" ref="G197:H199" si="51">G198</f>
        <v>2500000</v>
      </c>
      <c r="H197" s="135">
        <f t="shared" si="51"/>
        <v>1640000</v>
      </c>
    </row>
    <row r="198" spans="1:11" ht="23.25" customHeight="1" x14ac:dyDescent="0.2">
      <c r="A198" s="156" t="s">
        <v>13</v>
      </c>
      <c r="B198" s="179">
        <v>804</v>
      </c>
      <c r="C198" s="142" t="s">
        <v>275</v>
      </c>
      <c r="D198" s="142" t="s">
        <v>302</v>
      </c>
      <c r="E198" s="142"/>
      <c r="F198" s="135">
        <f>F199</f>
        <v>2995000</v>
      </c>
      <c r="G198" s="135">
        <f t="shared" si="51"/>
        <v>2500000</v>
      </c>
      <c r="H198" s="135">
        <f t="shared" si="51"/>
        <v>1640000</v>
      </c>
    </row>
    <row r="199" spans="1:11" ht="51.75" customHeight="1" x14ac:dyDescent="0.2">
      <c r="A199" s="157" t="s">
        <v>74</v>
      </c>
      <c r="B199" s="179">
        <v>804</v>
      </c>
      <c r="C199" s="142" t="s">
        <v>275</v>
      </c>
      <c r="D199" s="142" t="s">
        <v>302</v>
      </c>
      <c r="E199" s="142" t="s">
        <v>68</v>
      </c>
      <c r="F199" s="135">
        <f>F200</f>
        <v>2995000</v>
      </c>
      <c r="G199" s="135">
        <f t="shared" si="51"/>
        <v>2500000</v>
      </c>
      <c r="H199" s="135">
        <f t="shared" si="51"/>
        <v>1640000</v>
      </c>
    </row>
    <row r="200" spans="1:11" ht="18.75" customHeight="1" x14ac:dyDescent="0.2">
      <c r="A200" s="157" t="s">
        <v>63</v>
      </c>
      <c r="B200" s="179">
        <v>804</v>
      </c>
      <c r="C200" s="142" t="s">
        <v>275</v>
      </c>
      <c r="D200" s="142" t="s">
        <v>302</v>
      </c>
      <c r="E200" s="142" t="s">
        <v>62</v>
      </c>
      <c r="F200" s="135">
        <v>2995000</v>
      </c>
      <c r="G200" s="135">
        <v>2500000</v>
      </c>
      <c r="H200" s="135">
        <v>1640000</v>
      </c>
    </row>
    <row r="201" spans="1:11" ht="149.25" customHeight="1" x14ac:dyDescent="0.2">
      <c r="A201" s="54" t="s">
        <v>419</v>
      </c>
      <c r="B201" s="179">
        <v>804</v>
      </c>
      <c r="C201" s="142" t="s">
        <v>275</v>
      </c>
      <c r="D201" s="142" t="s">
        <v>420</v>
      </c>
      <c r="E201" s="142"/>
      <c r="F201" s="135">
        <f t="shared" ref="F201:H204" si="52">F202</f>
        <v>4000000</v>
      </c>
      <c r="G201" s="135">
        <f t="shared" si="52"/>
        <v>4500000</v>
      </c>
      <c r="H201" s="135">
        <f t="shared" si="52"/>
        <v>5000000</v>
      </c>
    </row>
    <row r="202" spans="1:11" ht="87" customHeight="1" x14ac:dyDescent="0.2">
      <c r="A202" s="155" t="s">
        <v>421</v>
      </c>
      <c r="B202" s="179">
        <v>804</v>
      </c>
      <c r="C202" s="142" t="s">
        <v>275</v>
      </c>
      <c r="D202" s="142" t="s">
        <v>422</v>
      </c>
      <c r="E202" s="144"/>
      <c r="F202" s="135">
        <f t="shared" si="52"/>
        <v>4000000</v>
      </c>
      <c r="G202" s="135">
        <f t="shared" si="52"/>
        <v>4500000</v>
      </c>
      <c r="H202" s="135">
        <f t="shared" si="52"/>
        <v>5000000</v>
      </c>
    </row>
    <row r="203" spans="1:11" ht="66.75" customHeight="1" x14ac:dyDescent="0.2">
      <c r="A203" s="155" t="s">
        <v>423</v>
      </c>
      <c r="B203" s="179">
        <v>804</v>
      </c>
      <c r="C203" s="142" t="s">
        <v>275</v>
      </c>
      <c r="D203" s="142" t="s">
        <v>424</v>
      </c>
      <c r="E203" s="144"/>
      <c r="F203" s="135">
        <f t="shared" si="52"/>
        <v>4000000</v>
      </c>
      <c r="G203" s="135">
        <f t="shared" si="52"/>
        <v>4500000</v>
      </c>
      <c r="H203" s="135">
        <f t="shared" si="52"/>
        <v>5000000</v>
      </c>
    </row>
    <row r="204" spans="1:11" ht="52.5" customHeight="1" x14ac:dyDescent="0.2">
      <c r="A204" s="157" t="s">
        <v>74</v>
      </c>
      <c r="B204" s="179">
        <v>804</v>
      </c>
      <c r="C204" s="142" t="s">
        <v>275</v>
      </c>
      <c r="D204" s="142" t="s">
        <v>424</v>
      </c>
      <c r="E204" s="142" t="s">
        <v>68</v>
      </c>
      <c r="F204" s="135">
        <f t="shared" si="52"/>
        <v>4000000</v>
      </c>
      <c r="G204" s="135">
        <f t="shared" si="52"/>
        <v>4500000</v>
      </c>
      <c r="H204" s="135">
        <f t="shared" si="52"/>
        <v>5000000</v>
      </c>
    </row>
    <row r="205" spans="1:11" ht="52.5" customHeight="1" x14ac:dyDescent="0.2">
      <c r="A205" s="157" t="s">
        <v>63</v>
      </c>
      <c r="B205" s="179">
        <v>804</v>
      </c>
      <c r="C205" s="142" t="s">
        <v>275</v>
      </c>
      <c r="D205" s="142" t="s">
        <v>424</v>
      </c>
      <c r="E205" s="142" t="s">
        <v>62</v>
      </c>
      <c r="F205" s="135">
        <v>4000000</v>
      </c>
      <c r="G205" s="135">
        <v>4500000</v>
      </c>
      <c r="H205" s="135">
        <v>5000000</v>
      </c>
    </row>
    <row r="206" spans="1:11" ht="137.25" customHeight="1" x14ac:dyDescent="0.2">
      <c r="A206" s="157" t="s">
        <v>294</v>
      </c>
      <c r="B206" s="179">
        <v>804</v>
      </c>
      <c r="C206" s="142" t="s">
        <v>275</v>
      </c>
      <c r="D206" s="142" t="s">
        <v>168</v>
      </c>
      <c r="E206" s="142"/>
      <c r="F206" s="135">
        <f>F211+F215+F207</f>
        <v>8358824</v>
      </c>
      <c r="G206" s="135">
        <f>G211+G215+G207</f>
        <v>5700000</v>
      </c>
      <c r="H206" s="135">
        <f>H211+H215+H207</f>
        <v>5700000</v>
      </c>
      <c r="J206" s="71"/>
      <c r="K206" s="71"/>
    </row>
    <row r="207" spans="1:11" ht="33.75" customHeight="1" x14ac:dyDescent="0.2">
      <c r="A207" s="157" t="s">
        <v>229</v>
      </c>
      <c r="B207" s="179">
        <v>804</v>
      </c>
      <c r="C207" s="142" t="s">
        <v>275</v>
      </c>
      <c r="D207" s="142" t="s">
        <v>228</v>
      </c>
      <c r="E207" s="142"/>
      <c r="F207" s="135">
        <f t="shared" ref="F207:H209" si="53">F208</f>
        <v>2883594</v>
      </c>
      <c r="G207" s="135">
        <f t="shared" si="53"/>
        <v>0</v>
      </c>
      <c r="H207" s="135">
        <f t="shared" si="53"/>
        <v>0</v>
      </c>
      <c r="J207" s="71"/>
      <c r="K207" s="71"/>
    </row>
    <row r="208" spans="1:11" ht="47.25" customHeight="1" x14ac:dyDescent="0.2">
      <c r="A208" s="157" t="s">
        <v>327</v>
      </c>
      <c r="B208" s="179">
        <v>804</v>
      </c>
      <c r="C208" s="142" t="s">
        <v>275</v>
      </c>
      <c r="D208" s="142" t="s">
        <v>328</v>
      </c>
      <c r="E208" s="142"/>
      <c r="F208" s="135">
        <f t="shared" si="53"/>
        <v>2883594</v>
      </c>
      <c r="G208" s="135">
        <f t="shared" si="53"/>
        <v>0</v>
      </c>
      <c r="H208" s="135">
        <f t="shared" si="53"/>
        <v>0</v>
      </c>
      <c r="J208" s="71"/>
      <c r="K208" s="71"/>
    </row>
    <row r="209" spans="1:11" ht="51" customHeight="1" x14ac:dyDescent="0.2">
      <c r="A209" s="157" t="s">
        <v>74</v>
      </c>
      <c r="B209" s="179">
        <v>804</v>
      </c>
      <c r="C209" s="142" t="s">
        <v>275</v>
      </c>
      <c r="D209" s="142" t="s">
        <v>328</v>
      </c>
      <c r="E209" s="142" t="s">
        <v>68</v>
      </c>
      <c r="F209" s="135">
        <f t="shared" si="53"/>
        <v>2883594</v>
      </c>
      <c r="G209" s="135">
        <f t="shared" si="53"/>
        <v>0</v>
      </c>
      <c r="H209" s="135">
        <f t="shared" si="53"/>
        <v>0</v>
      </c>
      <c r="J209" s="71"/>
      <c r="K209" s="71"/>
    </row>
    <row r="210" spans="1:11" ht="74.25" customHeight="1" x14ac:dyDescent="0.2">
      <c r="A210" s="157" t="s">
        <v>63</v>
      </c>
      <c r="B210" s="179">
        <v>804</v>
      </c>
      <c r="C210" s="142" t="s">
        <v>275</v>
      </c>
      <c r="D210" s="142" t="s">
        <v>328</v>
      </c>
      <c r="E210" s="142" t="s">
        <v>62</v>
      </c>
      <c r="F210" s="135">
        <v>2883594</v>
      </c>
      <c r="G210" s="135">
        <v>0</v>
      </c>
      <c r="H210" s="135">
        <v>0</v>
      </c>
      <c r="J210" s="71"/>
      <c r="K210" s="71"/>
    </row>
    <row r="211" spans="1:11" ht="51" customHeight="1" x14ac:dyDescent="0.2">
      <c r="A211" s="157" t="s">
        <v>230</v>
      </c>
      <c r="B211" s="179">
        <v>804</v>
      </c>
      <c r="C211" s="142" t="s">
        <v>275</v>
      </c>
      <c r="D211" s="142" t="s">
        <v>231</v>
      </c>
      <c r="E211" s="142"/>
      <c r="F211" s="135">
        <f t="shared" ref="F211:H213" si="54">F212</f>
        <v>4101607</v>
      </c>
      <c r="G211" s="135">
        <f t="shared" si="54"/>
        <v>700000</v>
      </c>
      <c r="H211" s="135">
        <f t="shared" si="54"/>
        <v>700000</v>
      </c>
      <c r="J211" s="71"/>
      <c r="K211" s="71"/>
    </row>
    <row r="212" spans="1:11" ht="63.75" customHeight="1" x14ac:dyDescent="0.2">
      <c r="A212" s="156" t="s">
        <v>329</v>
      </c>
      <c r="B212" s="179">
        <v>804</v>
      </c>
      <c r="C212" s="142" t="s">
        <v>275</v>
      </c>
      <c r="D212" s="142" t="s">
        <v>330</v>
      </c>
      <c r="E212" s="142"/>
      <c r="F212" s="135">
        <f t="shared" si="54"/>
        <v>4101607</v>
      </c>
      <c r="G212" s="135">
        <f t="shared" si="54"/>
        <v>700000</v>
      </c>
      <c r="H212" s="135">
        <f t="shared" si="54"/>
        <v>700000</v>
      </c>
      <c r="J212" s="71"/>
      <c r="K212" s="71"/>
    </row>
    <row r="213" spans="1:11" ht="52.5" customHeight="1" x14ac:dyDescent="0.2">
      <c r="A213" s="157" t="s">
        <v>74</v>
      </c>
      <c r="B213" s="179">
        <v>804</v>
      </c>
      <c r="C213" s="142" t="s">
        <v>275</v>
      </c>
      <c r="D213" s="142" t="s">
        <v>330</v>
      </c>
      <c r="E213" s="142" t="s">
        <v>68</v>
      </c>
      <c r="F213" s="135">
        <f t="shared" si="54"/>
        <v>4101607</v>
      </c>
      <c r="G213" s="135">
        <f t="shared" si="54"/>
        <v>700000</v>
      </c>
      <c r="H213" s="135">
        <f t="shared" si="54"/>
        <v>700000</v>
      </c>
      <c r="J213" s="71"/>
      <c r="K213" s="71"/>
    </row>
    <row r="214" spans="1:11" ht="36.75" customHeight="1" x14ac:dyDescent="0.2">
      <c r="A214" s="157" t="s">
        <v>63</v>
      </c>
      <c r="B214" s="179">
        <v>804</v>
      </c>
      <c r="C214" s="142" t="s">
        <v>275</v>
      </c>
      <c r="D214" s="142" t="s">
        <v>330</v>
      </c>
      <c r="E214" s="142" t="s">
        <v>62</v>
      </c>
      <c r="F214" s="135">
        <v>4101607</v>
      </c>
      <c r="G214" s="135">
        <v>700000</v>
      </c>
      <c r="H214" s="135">
        <v>700000</v>
      </c>
      <c r="J214" s="71"/>
      <c r="K214" s="71"/>
    </row>
    <row r="215" spans="1:11" ht="69" customHeight="1" x14ac:dyDescent="0.25">
      <c r="A215" s="136" t="s">
        <v>465</v>
      </c>
      <c r="B215" s="179">
        <v>804</v>
      </c>
      <c r="C215" s="142" t="s">
        <v>275</v>
      </c>
      <c r="D215" s="146" t="s">
        <v>467</v>
      </c>
      <c r="E215" s="134"/>
      <c r="F215" s="135">
        <f t="shared" ref="F215:H217" si="55">F216</f>
        <v>1373623</v>
      </c>
      <c r="G215" s="135">
        <f t="shared" si="55"/>
        <v>5000000</v>
      </c>
      <c r="H215" s="135">
        <f t="shared" si="55"/>
        <v>5000000</v>
      </c>
      <c r="J215" s="71"/>
      <c r="K215" s="71"/>
    </row>
    <row r="216" spans="1:11" ht="65.25" customHeight="1" x14ac:dyDescent="0.25">
      <c r="A216" s="136" t="s">
        <v>466</v>
      </c>
      <c r="B216" s="179">
        <v>804</v>
      </c>
      <c r="C216" s="142" t="s">
        <v>275</v>
      </c>
      <c r="D216" s="146" t="s">
        <v>468</v>
      </c>
      <c r="E216" s="134"/>
      <c r="F216" s="135">
        <f t="shared" si="55"/>
        <v>1373623</v>
      </c>
      <c r="G216" s="135">
        <f t="shared" si="55"/>
        <v>5000000</v>
      </c>
      <c r="H216" s="135">
        <f t="shared" si="55"/>
        <v>5000000</v>
      </c>
      <c r="J216" s="71"/>
      <c r="K216" s="71"/>
    </row>
    <row r="217" spans="1:11" ht="74.25" customHeight="1" x14ac:dyDescent="0.2">
      <c r="A217" s="139" t="s">
        <v>430</v>
      </c>
      <c r="B217" s="179">
        <v>804</v>
      </c>
      <c r="C217" s="142" t="s">
        <v>275</v>
      </c>
      <c r="D217" s="146" t="s">
        <v>468</v>
      </c>
      <c r="E217" s="134" t="s">
        <v>68</v>
      </c>
      <c r="F217" s="135">
        <f t="shared" si="55"/>
        <v>1373623</v>
      </c>
      <c r="G217" s="135">
        <f t="shared" si="55"/>
        <v>5000000</v>
      </c>
      <c r="H217" s="135">
        <f t="shared" si="55"/>
        <v>5000000</v>
      </c>
      <c r="J217" s="71"/>
      <c r="K217" s="71"/>
    </row>
    <row r="218" spans="1:11" ht="69" customHeight="1" x14ac:dyDescent="0.25">
      <c r="A218" s="136" t="s">
        <v>63</v>
      </c>
      <c r="B218" s="179">
        <v>804</v>
      </c>
      <c r="C218" s="142" t="s">
        <v>275</v>
      </c>
      <c r="D218" s="146" t="s">
        <v>468</v>
      </c>
      <c r="E218" s="134" t="s">
        <v>62</v>
      </c>
      <c r="F218" s="135">
        <v>1373623</v>
      </c>
      <c r="G218" s="135">
        <v>5000000</v>
      </c>
      <c r="H218" s="135">
        <v>5000000</v>
      </c>
      <c r="J218" s="71"/>
      <c r="K218" s="71"/>
    </row>
    <row r="219" spans="1:11" ht="49.5" x14ac:dyDescent="0.2">
      <c r="A219" s="193" t="s">
        <v>317</v>
      </c>
      <c r="B219" s="178">
        <v>804</v>
      </c>
      <c r="C219" s="144" t="s">
        <v>316</v>
      </c>
      <c r="D219" s="144"/>
      <c r="E219" s="144"/>
      <c r="F219" s="208">
        <f>F220</f>
        <v>2077000</v>
      </c>
      <c r="G219" s="132">
        <f>G220</f>
        <v>2077000</v>
      </c>
      <c r="H219" s="132">
        <f>H220</f>
        <v>2077000</v>
      </c>
    </row>
    <row r="220" spans="1:11" ht="49.5" x14ac:dyDescent="0.2">
      <c r="A220" s="156" t="s">
        <v>57</v>
      </c>
      <c r="B220" s="179">
        <v>804</v>
      </c>
      <c r="C220" s="142" t="s">
        <v>316</v>
      </c>
      <c r="D220" s="142" t="s">
        <v>116</v>
      </c>
      <c r="E220" s="142"/>
      <c r="F220" s="141">
        <f t="shared" ref="F220:H223" si="56">F221</f>
        <v>2077000</v>
      </c>
      <c r="G220" s="135">
        <f t="shared" si="56"/>
        <v>2077000</v>
      </c>
      <c r="H220" s="135">
        <f t="shared" si="56"/>
        <v>2077000</v>
      </c>
    </row>
    <row r="221" spans="1:11" ht="33" x14ac:dyDescent="0.2">
      <c r="A221" s="156" t="s">
        <v>145</v>
      </c>
      <c r="B221" s="179">
        <v>804</v>
      </c>
      <c r="C221" s="142" t="s">
        <v>316</v>
      </c>
      <c r="D221" s="142" t="s">
        <v>146</v>
      </c>
      <c r="E221" s="142"/>
      <c r="F221" s="141">
        <f t="shared" si="56"/>
        <v>2077000</v>
      </c>
      <c r="G221" s="135">
        <f t="shared" si="56"/>
        <v>2077000</v>
      </c>
      <c r="H221" s="135">
        <f t="shared" si="56"/>
        <v>2077000</v>
      </c>
    </row>
    <row r="222" spans="1:11" ht="49.5" x14ac:dyDescent="0.2">
      <c r="A222" s="156" t="s">
        <v>147</v>
      </c>
      <c r="B222" s="179">
        <v>804</v>
      </c>
      <c r="C222" s="142" t="s">
        <v>316</v>
      </c>
      <c r="D222" s="142" t="s">
        <v>296</v>
      </c>
      <c r="E222" s="142"/>
      <c r="F222" s="141">
        <f t="shared" si="56"/>
        <v>2077000</v>
      </c>
      <c r="G222" s="135">
        <f t="shared" si="56"/>
        <v>2077000</v>
      </c>
      <c r="H222" s="135">
        <f t="shared" si="56"/>
        <v>2077000</v>
      </c>
    </row>
    <row r="223" spans="1:11" ht="49.5" x14ac:dyDescent="0.2">
      <c r="A223" s="156" t="s">
        <v>74</v>
      </c>
      <c r="B223" s="179">
        <v>804</v>
      </c>
      <c r="C223" s="142" t="s">
        <v>316</v>
      </c>
      <c r="D223" s="142" t="s">
        <v>296</v>
      </c>
      <c r="E223" s="142" t="s">
        <v>68</v>
      </c>
      <c r="F223" s="141">
        <f t="shared" si="56"/>
        <v>2077000</v>
      </c>
      <c r="G223" s="135">
        <f t="shared" si="56"/>
        <v>2077000</v>
      </c>
      <c r="H223" s="135">
        <f t="shared" si="56"/>
        <v>2077000</v>
      </c>
    </row>
    <row r="224" spans="1:11" ht="66" x14ac:dyDescent="0.2">
      <c r="A224" s="157" t="s">
        <v>63</v>
      </c>
      <c r="B224" s="179">
        <v>804</v>
      </c>
      <c r="C224" s="142" t="s">
        <v>316</v>
      </c>
      <c r="D224" s="142" t="s">
        <v>296</v>
      </c>
      <c r="E224" s="142" t="s">
        <v>62</v>
      </c>
      <c r="F224" s="141">
        <v>2077000</v>
      </c>
      <c r="G224" s="135">
        <v>2077000</v>
      </c>
      <c r="H224" s="135">
        <v>2077000</v>
      </c>
    </row>
    <row r="225" spans="1:8" ht="22.5" customHeight="1" x14ac:dyDescent="0.2">
      <c r="A225" s="193" t="s">
        <v>276</v>
      </c>
      <c r="B225" s="178">
        <v>804</v>
      </c>
      <c r="C225" s="144" t="s">
        <v>277</v>
      </c>
      <c r="D225" s="144"/>
      <c r="E225" s="144"/>
      <c r="F225" s="132">
        <f>F227</f>
        <v>21300000</v>
      </c>
      <c r="G225" s="132">
        <f t="shared" ref="G225:H225" si="57">G227</f>
        <v>19300000</v>
      </c>
      <c r="H225" s="132">
        <f t="shared" si="57"/>
        <v>19300000</v>
      </c>
    </row>
    <row r="226" spans="1:8" ht="16.5" x14ac:dyDescent="0.2">
      <c r="A226" s="193" t="s">
        <v>278</v>
      </c>
      <c r="B226" s="178">
        <v>804</v>
      </c>
      <c r="C226" s="144" t="s">
        <v>279</v>
      </c>
      <c r="D226" s="144"/>
      <c r="E226" s="144"/>
      <c r="F226" s="132">
        <f>F227</f>
        <v>21300000</v>
      </c>
      <c r="G226" s="132">
        <f t="shared" ref="G226:H226" si="58">G227</f>
        <v>19300000</v>
      </c>
      <c r="H226" s="132">
        <f t="shared" si="58"/>
        <v>19300000</v>
      </c>
    </row>
    <row r="227" spans="1:8" ht="115.5" x14ac:dyDescent="0.2">
      <c r="A227" s="156" t="s">
        <v>292</v>
      </c>
      <c r="B227" s="179">
        <v>804</v>
      </c>
      <c r="C227" s="148" t="s">
        <v>279</v>
      </c>
      <c r="D227" s="142" t="s">
        <v>124</v>
      </c>
      <c r="E227" s="142"/>
      <c r="F227" s="135">
        <f>F228+F232</f>
        <v>21300000</v>
      </c>
      <c r="G227" s="135">
        <f>G228+G232</f>
        <v>19300000</v>
      </c>
      <c r="H227" s="135">
        <f>H228+H232</f>
        <v>19300000</v>
      </c>
    </row>
    <row r="228" spans="1:8" ht="49.5" x14ac:dyDescent="0.2">
      <c r="A228" s="156" t="s">
        <v>220</v>
      </c>
      <c r="B228" s="179">
        <v>804</v>
      </c>
      <c r="C228" s="148" t="s">
        <v>279</v>
      </c>
      <c r="D228" s="142" t="s">
        <v>221</v>
      </c>
      <c r="E228" s="142"/>
      <c r="F228" s="135">
        <f t="shared" ref="F228:H230" si="59">F229</f>
        <v>14500000</v>
      </c>
      <c r="G228" s="135">
        <f t="shared" si="59"/>
        <v>13500000</v>
      </c>
      <c r="H228" s="135">
        <f t="shared" si="59"/>
        <v>13500000</v>
      </c>
    </row>
    <row r="229" spans="1:8" ht="16.5" x14ac:dyDescent="0.2">
      <c r="A229" s="156" t="s">
        <v>101</v>
      </c>
      <c r="B229" s="179">
        <v>804</v>
      </c>
      <c r="C229" s="148" t="s">
        <v>279</v>
      </c>
      <c r="D229" s="142" t="s">
        <v>222</v>
      </c>
      <c r="E229" s="142"/>
      <c r="F229" s="135">
        <f>F230</f>
        <v>14500000</v>
      </c>
      <c r="G229" s="135">
        <f t="shared" si="59"/>
        <v>13500000</v>
      </c>
      <c r="H229" s="135">
        <f t="shared" si="59"/>
        <v>13500000</v>
      </c>
    </row>
    <row r="230" spans="1:8" ht="82.5" x14ac:dyDescent="0.2">
      <c r="A230" s="156" t="s">
        <v>103</v>
      </c>
      <c r="B230" s="179">
        <v>804</v>
      </c>
      <c r="C230" s="148" t="s">
        <v>279</v>
      </c>
      <c r="D230" s="142" t="s">
        <v>222</v>
      </c>
      <c r="E230" s="142" t="s">
        <v>75</v>
      </c>
      <c r="F230" s="135">
        <f>F231</f>
        <v>14500000</v>
      </c>
      <c r="G230" s="135">
        <f t="shared" si="59"/>
        <v>13500000</v>
      </c>
      <c r="H230" s="135">
        <f t="shared" si="59"/>
        <v>13500000</v>
      </c>
    </row>
    <row r="231" spans="1:8" ht="33" x14ac:dyDescent="0.2">
      <c r="A231" s="156" t="s">
        <v>77</v>
      </c>
      <c r="B231" s="179">
        <v>804</v>
      </c>
      <c r="C231" s="148" t="s">
        <v>279</v>
      </c>
      <c r="D231" s="142" t="s">
        <v>222</v>
      </c>
      <c r="E231" s="142" t="s">
        <v>76</v>
      </c>
      <c r="F231" s="135">
        <v>14500000</v>
      </c>
      <c r="G231" s="135">
        <v>13500000</v>
      </c>
      <c r="H231" s="135">
        <v>13500000</v>
      </c>
    </row>
    <row r="232" spans="1:8" ht="33" x14ac:dyDescent="0.2">
      <c r="A232" s="156" t="s">
        <v>223</v>
      </c>
      <c r="B232" s="179">
        <v>804</v>
      </c>
      <c r="C232" s="148" t="s">
        <v>279</v>
      </c>
      <c r="D232" s="142" t="s">
        <v>224</v>
      </c>
      <c r="E232" s="142"/>
      <c r="F232" s="135">
        <f>F233</f>
        <v>6800000</v>
      </c>
      <c r="G232" s="135">
        <f t="shared" ref="G232:H233" si="60">G233</f>
        <v>5800000</v>
      </c>
      <c r="H232" s="135">
        <f t="shared" si="60"/>
        <v>5800000</v>
      </c>
    </row>
    <row r="233" spans="1:8" ht="16.5" x14ac:dyDescent="0.2">
      <c r="A233" s="156" t="s">
        <v>14</v>
      </c>
      <c r="B233" s="179">
        <v>804</v>
      </c>
      <c r="C233" s="148" t="s">
        <v>279</v>
      </c>
      <c r="D233" s="142" t="s">
        <v>225</v>
      </c>
      <c r="E233" s="148"/>
      <c r="F233" s="135">
        <f>F234</f>
        <v>6800000</v>
      </c>
      <c r="G233" s="135">
        <f t="shared" si="60"/>
        <v>5800000</v>
      </c>
      <c r="H233" s="135">
        <f t="shared" si="60"/>
        <v>5800000</v>
      </c>
    </row>
    <row r="234" spans="1:8" ht="82.5" x14ac:dyDescent="0.2">
      <c r="A234" s="156" t="s">
        <v>103</v>
      </c>
      <c r="B234" s="179">
        <v>804</v>
      </c>
      <c r="C234" s="148" t="s">
        <v>279</v>
      </c>
      <c r="D234" s="142" t="s">
        <v>225</v>
      </c>
      <c r="E234" s="142" t="s">
        <v>75</v>
      </c>
      <c r="F234" s="135">
        <f t="shared" ref="F234:H234" si="61">F235</f>
        <v>6800000</v>
      </c>
      <c r="G234" s="135">
        <f t="shared" si="61"/>
        <v>5800000</v>
      </c>
      <c r="H234" s="135">
        <f t="shared" si="61"/>
        <v>5800000</v>
      </c>
    </row>
    <row r="235" spans="1:8" ht="33" x14ac:dyDescent="0.2">
      <c r="A235" s="156" t="s">
        <v>77</v>
      </c>
      <c r="B235" s="179">
        <v>804</v>
      </c>
      <c r="C235" s="148" t="s">
        <v>279</v>
      </c>
      <c r="D235" s="142" t="s">
        <v>225</v>
      </c>
      <c r="E235" s="142" t="s">
        <v>76</v>
      </c>
      <c r="F235" s="135">
        <v>6800000</v>
      </c>
      <c r="G235" s="135">
        <v>5800000</v>
      </c>
      <c r="H235" s="135">
        <v>5800000</v>
      </c>
    </row>
    <row r="236" spans="1:8" ht="16.5" x14ac:dyDescent="0.2">
      <c r="A236" s="177" t="s">
        <v>280</v>
      </c>
      <c r="B236" s="178">
        <v>804</v>
      </c>
      <c r="C236" s="194" t="s">
        <v>281</v>
      </c>
      <c r="D236" s="144"/>
      <c r="E236" s="144"/>
      <c r="F236" s="208">
        <f>F237+F244</f>
        <v>1218136</v>
      </c>
      <c r="G236" s="132">
        <f>G237+G244</f>
        <v>1038136</v>
      </c>
      <c r="H236" s="132">
        <f>H237+H244</f>
        <v>1038136</v>
      </c>
    </row>
    <row r="237" spans="1:8" ht="16.5" x14ac:dyDescent="0.2">
      <c r="A237" s="177" t="s">
        <v>15</v>
      </c>
      <c r="B237" s="178">
        <v>804</v>
      </c>
      <c r="C237" s="194" t="s">
        <v>282</v>
      </c>
      <c r="D237" s="144"/>
      <c r="E237" s="144"/>
      <c r="F237" s="208">
        <f>F239</f>
        <v>788136</v>
      </c>
      <c r="G237" s="132">
        <f t="shared" ref="G237:H237" si="62">G239</f>
        <v>788136</v>
      </c>
      <c r="H237" s="132">
        <f t="shared" si="62"/>
        <v>788136</v>
      </c>
    </row>
    <row r="238" spans="1:8" ht="82.5" x14ac:dyDescent="0.2">
      <c r="A238" s="156" t="s">
        <v>402</v>
      </c>
      <c r="B238" s="179">
        <v>804</v>
      </c>
      <c r="C238" s="148" t="s">
        <v>282</v>
      </c>
      <c r="D238" s="142" t="s">
        <v>139</v>
      </c>
      <c r="E238" s="142"/>
      <c r="F238" s="141">
        <f>F239</f>
        <v>788136</v>
      </c>
      <c r="G238" s="135">
        <f t="shared" ref="G238:H238" si="63">G239</f>
        <v>788136</v>
      </c>
      <c r="H238" s="135">
        <f t="shared" si="63"/>
        <v>788136</v>
      </c>
    </row>
    <row r="239" spans="1:8" ht="102.75" customHeight="1" x14ac:dyDescent="0.2">
      <c r="A239" s="156" t="s">
        <v>304</v>
      </c>
      <c r="B239" s="179">
        <v>804</v>
      </c>
      <c r="C239" s="148">
        <v>1001</v>
      </c>
      <c r="D239" s="142" t="s">
        <v>141</v>
      </c>
      <c r="E239" s="144"/>
      <c r="F239" s="141">
        <f>F240</f>
        <v>788136</v>
      </c>
      <c r="G239" s="135">
        <f>G240</f>
        <v>788136</v>
      </c>
      <c r="H239" s="135">
        <f>H240</f>
        <v>788136</v>
      </c>
    </row>
    <row r="240" spans="1:8" ht="19.5" customHeight="1" x14ac:dyDescent="0.2">
      <c r="A240" s="156" t="s">
        <v>15</v>
      </c>
      <c r="B240" s="179">
        <v>804</v>
      </c>
      <c r="C240" s="148">
        <v>1001</v>
      </c>
      <c r="D240" s="142" t="s">
        <v>142</v>
      </c>
      <c r="E240" s="144"/>
      <c r="F240" s="141">
        <f t="shared" ref="F240:H242" si="64">F241</f>
        <v>788136</v>
      </c>
      <c r="G240" s="135">
        <f t="shared" si="64"/>
        <v>788136</v>
      </c>
      <c r="H240" s="135">
        <f t="shared" si="64"/>
        <v>788136</v>
      </c>
    </row>
    <row r="241" spans="1:11" ht="33" x14ac:dyDescent="0.2">
      <c r="A241" s="156" t="s">
        <v>73</v>
      </c>
      <c r="B241" s="179">
        <v>804</v>
      </c>
      <c r="C241" s="148">
        <v>1001</v>
      </c>
      <c r="D241" s="142" t="s">
        <v>190</v>
      </c>
      <c r="E241" s="142"/>
      <c r="F241" s="141">
        <f t="shared" si="64"/>
        <v>788136</v>
      </c>
      <c r="G241" s="135">
        <f t="shared" si="64"/>
        <v>788136</v>
      </c>
      <c r="H241" s="135">
        <f t="shared" si="64"/>
        <v>788136</v>
      </c>
    </row>
    <row r="242" spans="1:11" ht="33" x14ac:dyDescent="0.2">
      <c r="A242" s="156" t="s">
        <v>71</v>
      </c>
      <c r="B242" s="179">
        <v>804</v>
      </c>
      <c r="C242" s="148">
        <v>1001</v>
      </c>
      <c r="D242" s="142" t="s">
        <v>190</v>
      </c>
      <c r="E242" s="148" t="s">
        <v>70</v>
      </c>
      <c r="F242" s="141">
        <f t="shared" si="64"/>
        <v>788136</v>
      </c>
      <c r="G242" s="135">
        <f t="shared" si="64"/>
        <v>788136</v>
      </c>
      <c r="H242" s="135">
        <f t="shared" si="64"/>
        <v>788136</v>
      </c>
    </row>
    <row r="243" spans="1:11" ht="49.5" x14ac:dyDescent="0.2">
      <c r="A243" s="156" t="s">
        <v>16</v>
      </c>
      <c r="B243" s="179">
        <v>804</v>
      </c>
      <c r="C243" s="148">
        <v>1001</v>
      </c>
      <c r="D243" s="142" t="s">
        <v>190</v>
      </c>
      <c r="E243" s="148" t="s">
        <v>17</v>
      </c>
      <c r="F243" s="141">
        <v>788136</v>
      </c>
      <c r="G243" s="135">
        <v>788136</v>
      </c>
      <c r="H243" s="135">
        <v>788136</v>
      </c>
    </row>
    <row r="244" spans="1:11" ht="33" x14ac:dyDescent="0.2">
      <c r="A244" s="177" t="s">
        <v>283</v>
      </c>
      <c r="B244" s="178">
        <v>804</v>
      </c>
      <c r="C244" s="194" t="s">
        <v>284</v>
      </c>
      <c r="D244" s="144"/>
      <c r="E244" s="194"/>
      <c r="F244" s="208">
        <f>F245</f>
        <v>430000</v>
      </c>
      <c r="G244" s="132">
        <f>G245</f>
        <v>250000</v>
      </c>
      <c r="H244" s="132">
        <f>H245</f>
        <v>250000</v>
      </c>
    </row>
    <row r="245" spans="1:11" ht="82.5" x14ac:dyDescent="0.2">
      <c r="A245" s="156" t="s">
        <v>402</v>
      </c>
      <c r="B245" s="179">
        <v>804</v>
      </c>
      <c r="C245" s="148" t="s">
        <v>284</v>
      </c>
      <c r="D245" s="142" t="s">
        <v>139</v>
      </c>
      <c r="E245" s="148"/>
      <c r="F245" s="141">
        <f t="shared" ref="F245:H249" si="65">F246</f>
        <v>430000</v>
      </c>
      <c r="G245" s="135">
        <f t="shared" si="65"/>
        <v>250000</v>
      </c>
      <c r="H245" s="135">
        <f t="shared" si="65"/>
        <v>250000</v>
      </c>
    </row>
    <row r="246" spans="1:11" ht="102" customHeight="1" x14ac:dyDescent="0.2">
      <c r="A246" s="156" t="s">
        <v>304</v>
      </c>
      <c r="B246" s="179">
        <v>804</v>
      </c>
      <c r="C246" s="148" t="s">
        <v>284</v>
      </c>
      <c r="D246" s="142" t="s">
        <v>141</v>
      </c>
      <c r="E246" s="148"/>
      <c r="F246" s="141">
        <f t="shared" si="65"/>
        <v>430000</v>
      </c>
      <c r="G246" s="135">
        <f t="shared" si="65"/>
        <v>250000</v>
      </c>
      <c r="H246" s="135">
        <f t="shared" si="65"/>
        <v>250000</v>
      </c>
    </row>
    <row r="247" spans="1:11" ht="16.5" x14ac:dyDescent="0.2">
      <c r="A247" s="156" t="s">
        <v>192</v>
      </c>
      <c r="B247" s="179">
        <v>804</v>
      </c>
      <c r="C247" s="148" t="s">
        <v>284</v>
      </c>
      <c r="D247" s="142" t="s">
        <v>144</v>
      </c>
      <c r="E247" s="144"/>
      <c r="F247" s="141">
        <f t="shared" si="65"/>
        <v>430000</v>
      </c>
      <c r="G247" s="135">
        <f t="shared" si="65"/>
        <v>250000</v>
      </c>
      <c r="H247" s="135">
        <f t="shared" si="65"/>
        <v>250000</v>
      </c>
    </row>
    <row r="248" spans="1:11" ht="33" x14ac:dyDescent="0.2">
      <c r="A248" s="156" t="s">
        <v>69</v>
      </c>
      <c r="B248" s="179">
        <v>804</v>
      </c>
      <c r="C248" s="148" t="s">
        <v>284</v>
      </c>
      <c r="D248" s="148" t="s">
        <v>191</v>
      </c>
      <c r="E248" s="148"/>
      <c r="F248" s="141">
        <f t="shared" si="65"/>
        <v>430000</v>
      </c>
      <c r="G248" s="135">
        <f t="shared" si="65"/>
        <v>250000</v>
      </c>
      <c r="H248" s="135">
        <f t="shared" si="65"/>
        <v>250000</v>
      </c>
    </row>
    <row r="249" spans="1:11" ht="82.5" x14ac:dyDescent="0.2">
      <c r="A249" s="156" t="s">
        <v>103</v>
      </c>
      <c r="B249" s="179">
        <v>804</v>
      </c>
      <c r="C249" s="148" t="s">
        <v>284</v>
      </c>
      <c r="D249" s="148" t="s">
        <v>191</v>
      </c>
      <c r="E249" s="148" t="s">
        <v>75</v>
      </c>
      <c r="F249" s="141">
        <f t="shared" si="65"/>
        <v>430000</v>
      </c>
      <c r="G249" s="135">
        <f>G250</f>
        <v>250000</v>
      </c>
      <c r="H249" s="135">
        <f>H250</f>
        <v>250000</v>
      </c>
    </row>
    <row r="250" spans="1:11" ht="99" x14ac:dyDescent="0.2">
      <c r="A250" s="156" t="s">
        <v>320</v>
      </c>
      <c r="B250" s="179">
        <v>804</v>
      </c>
      <c r="C250" s="148" t="s">
        <v>284</v>
      </c>
      <c r="D250" s="148" t="s">
        <v>191</v>
      </c>
      <c r="E250" s="148" t="s">
        <v>102</v>
      </c>
      <c r="F250" s="141">
        <v>430000</v>
      </c>
      <c r="G250" s="135">
        <v>250000</v>
      </c>
      <c r="H250" s="135">
        <v>250000</v>
      </c>
    </row>
    <row r="251" spans="1:11" ht="49.5" x14ac:dyDescent="0.2">
      <c r="A251" s="177" t="s">
        <v>338</v>
      </c>
      <c r="B251" s="178">
        <v>804</v>
      </c>
      <c r="C251" s="194" t="s">
        <v>346</v>
      </c>
      <c r="D251" s="194"/>
      <c r="E251" s="194"/>
      <c r="F251" s="132">
        <f t="shared" ref="F251:H257" si="66">F252</f>
        <v>600000</v>
      </c>
      <c r="G251" s="132">
        <f t="shared" si="66"/>
        <v>500000</v>
      </c>
      <c r="H251" s="132">
        <f t="shared" si="66"/>
        <v>500000</v>
      </c>
    </row>
    <row r="252" spans="1:11" ht="33" x14ac:dyDescent="0.2">
      <c r="A252" s="177" t="s">
        <v>425</v>
      </c>
      <c r="B252" s="178">
        <v>804</v>
      </c>
      <c r="C252" s="194" t="s">
        <v>347</v>
      </c>
      <c r="D252" s="194"/>
      <c r="E252" s="194"/>
      <c r="F252" s="132">
        <f t="shared" si="66"/>
        <v>600000</v>
      </c>
      <c r="G252" s="132">
        <f t="shared" si="66"/>
        <v>500000</v>
      </c>
      <c r="H252" s="132">
        <f t="shared" si="66"/>
        <v>500000</v>
      </c>
    </row>
    <row r="253" spans="1:11" ht="82.5" x14ac:dyDescent="0.2">
      <c r="A253" s="156" t="s">
        <v>402</v>
      </c>
      <c r="B253" s="179">
        <v>804</v>
      </c>
      <c r="C253" s="148" t="s">
        <v>347</v>
      </c>
      <c r="D253" s="148" t="s">
        <v>139</v>
      </c>
      <c r="E253" s="148"/>
      <c r="F253" s="135">
        <f t="shared" si="66"/>
        <v>600000</v>
      </c>
      <c r="G253" s="135">
        <f t="shared" si="66"/>
        <v>500000</v>
      </c>
      <c r="H253" s="135">
        <f t="shared" si="66"/>
        <v>500000</v>
      </c>
    </row>
    <row r="254" spans="1:11" ht="115.5" x14ac:dyDescent="0.2">
      <c r="A254" s="156" t="s">
        <v>303</v>
      </c>
      <c r="B254" s="179">
        <v>804</v>
      </c>
      <c r="C254" s="148" t="s">
        <v>347</v>
      </c>
      <c r="D254" s="148" t="s">
        <v>140</v>
      </c>
      <c r="E254" s="148"/>
      <c r="F254" s="135">
        <f t="shared" si="66"/>
        <v>600000</v>
      </c>
      <c r="G254" s="135">
        <f t="shared" si="66"/>
        <v>500000</v>
      </c>
      <c r="H254" s="135">
        <f t="shared" si="66"/>
        <v>500000</v>
      </c>
      <c r="K254" s="71"/>
    </row>
    <row r="255" spans="1:11" ht="82.5" x14ac:dyDescent="0.2">
      <c r="A255" s="156" t="s">
        <v>179</v>
      </c>
      <c r="B255" s="179">
        <v>804</v>
      </c>
      <c r="C255" s="148" t="s">
        <v>347</v>
      </c>
      <c r="D255" s="148" t="s">
        <v>180</v>
      </c>
      <c r="E255" s="148"/>
      <c r="F255" s="135">
        <f t="shared" si="66"/>
        <v>600000</v>
      </c>
      <c r="G255" s="135">
        <f t="shared" si="66"/>
        <v>500000</v>
      </c>
      <c r="H255" s="135">
        <f t="shared" si="66"/>
        <v>500000</v>
      </c>
    </row>
    <row r="256" spans="1:11" ht="33" x14ac:dyDescent="0.2">
      <c r="A256" s="155" t="s">
        <v>340</v>
      </c>
      <c r="B256" s="179">
        <v>804</v>
      </c>
      <c r="C256" s="148" t="s">
        <v>347</v>
      </c>
      <c r="D256" s="142" t="s">
        <v>335</v>
      </c>
      <c r="E256" s="142"/>
      <c r="F256" s="135">
        <f t="shared" si="66"/>
        <v>600000</v>
      </c>
      <c r="G256" s="135">
        <f t="shared" si="66"/>
        <v>500000</v>
      </c>
      <c r="H256" s="135">
        <f t="shared" si="66"/>
        <v>500000</v>
      </c>
    </row>
    <row r="257" spans="1:8" ht="49.5" x14ac:dyDescent="0.2">
      <c r="A257" s="155" t="s">
        <v>338</v>
      </c>
      <c r="B257" s="179">
        <v>804</v>
      </c>
      <c r="C257" s="148" t="s">
        <v>347</v>
      </c>
      <c r="D257" s="142" t="s">
        <v>335</v>
      </c>
      <c r="E257" s="142" t="s">
        <v>336</v>
      </c>
      <c r="F257" s="135">
        <f t="shared" si="66"/>
        <v>600000</v>
      </c>
      <c r="G257" s="135">
        <f t="shared" si="66"/>
        <v>500000</v>
      </c>
      <c r="H257" s="135">
        <f t="shared" si="66"/>
        <v>500000</v>
      </c>
    </row>
    <row r="258" spans="1:8" ht="33" x14ac:dyDescent="0.2">
      <c r="A258" s="155" t="s">
        <v>339</v>
      </c>
      <c r="B258" s="179">
        <v>804</v>
      </c>
      <c r="C258" s="148" t="s">
        <v>347</v>
      </c>
      <c r="D258" s="142" t="s">
        <v>335</v>
      </c>
      <c r="E258" s="142" t="s">
        <v>337</v>
      </c>
      <c r="F258" s="135">
        <v>600000</v>
      </c>
      <c r="G258" s="135">
        <v>500000</v>
      </c>
      <c r="H258" s="135">
        <v>500000</v>
      </c>
    </row>
    <row r="259" spans="1:8" ht="31.5" x14ac:dyDescent="0.2">
      <c r="A259" s="195" t="s">
        <v>177</v>
      </c>
      <c r="B259" s="178"/>
      <c r="C259" s="194"/>
      <c r="D259" s="144"/>
      <c r="E259" s="194"/>
      <c r="F259" s="132">
        <v>0</v>
      </c>
      <c r="G259" s="196">
        <v>1920000</v>
      </c>
      <c r="H259" s="196">
        <v>3800000</v>
      </c>
    </row>
    <row r="260" spans="1:8" ht="16.5" x14ac:dyDescent="0.25">
      <c r="A260" s="197" t="s">
        <v>426</v>
      </c>
      <c r="B260" s="179"/>
      <c r="C260" s="198"/>
      <c r="D260" s="198"/>
      <c r="E260" s="198"/>
      <c r="F260" s="199">
        <f>F20+F119+F128+F141+F167+F225+F236+F251</f>
        <v>85733726.909999996</v>
      </c>
      <c r="G260" s="199">
        <f>G20+G119+G128+G141+G167+G225+G236+G251+G259</f>
        <v>77353822.640000001</v>
      </c>
      <c r="H260" s="199">
        <f>H20+H119+H128+H141+H167+H225+H236+H251+H259</f>
        <v>76669523.989999995</v>
      </c>
    </row>
  </sheetData>
  <mergeCells count="7">
    <mergeCell ref="A13:H13"/>
    <mergeCell ref="A16:A18"/>
    <mergeCell ref="B16:B18"/>
    <mergeCell ref="C16:C18"/>
    <mergeCell ref="D16:D18"/>
    <mergeCell ref="E16:E18"/>
    <mergeCell ref="F16:H17"/>
  </mergeCells>
  <pageMargins left="1.1023622047244095" right="0.39370078740157483" top="0.74803149606299213" bottom="0.74803149606299213" header="0.31496062992125984" footer="0.31496062992125984"/>
  <pageSetup paperSize="9" scale="7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41"/>
  <sheetViews>
    <sheetView workbookViewId="0">
      <selection activeCell="E29" sqref="E29"/>
    </sheetView>
  </sheetViews>
  <sheetFormatPr defaultRowHeight="12.75" x14ac:dyDescent="0.2"/>
  <cols>
    <col min="1" max="1" width="35.5703125" customWidth="1"/>
    <col min="2" max="2" width="56.5703125" customWidth="1"/>
    <col min="3" max="3" width="18.28515625" customWidth="1"/>
    <col min="4" max="4" width="18.5703125" customWidth="1"/>
    <col min="5" max="5" width="16.85546875" customWidth="1"/>
  </cols>
  <sheetData>
    <row r="8" spans="1:5" ht="31.5" customHeight="1" x14ac:dyDescent="0.2"/>
    <row r="9" spans="1:5" ht="11.25" customHeight="1" x14ac:dyDescent="0.2"/>
    <row r="10" spans="1:5" s="52" customFormat="1" ht="42.75" customHeight="1" x14ac:dyDescent="0.2">
      <c r="A10" s="250" t="s">
        <v>437</v>
      </c>
      <c r="B10" s="250"/>
      <c r="C10" s="250"/>
      <c r="D10" s="250"/>
      <c r="E10" s="250"/>
    </row>
    <row r="11" spans="1:5" s="52" customFormat="1" ht="16.5" x14ac:dyDescent="0.25">
      <c r="E11" s="2" t="s">
        <v>367</v>
      </c>
    </row>
    <row r="12" spans="1:5" s="52" customFormat="1" ht="23.25" customHeight="1" x14ac:dyDescent="0.2">
      <c r="A12" s="251" t="s">
        <v>19</v>
      </c>
      <c r="B12" s="251" t="s">
        <v>366</v>
      </c>
      <c r="C12" s="253" t="s">
        <v>0</v>
      </c>
      <c r="D12" s="253"/>
      <c r="E12" s="253"/>
    </row>
    <row r="13" spans="1:5" s="52" customFormat="1" ht="45" customHeight="1" x14ac:dyDescent="0.2">
      <c r="A13" s="252"/>
      <c r="B13" s="252"/>
      <c r="C13" s="70" t="s">
        <v>333</v>
      </c>
      <c r="D13" s="70" t="s">
        <v>395</v>
      </c>
      <c r="E13" s="70" t="s">
        <v>432</v>
      </c>
    </row>
    <row r="14" spans="1:5" s="52" customFormat="1" ht="39.75" customHeight="1" x14ac:dyDescent="0.2">
      <c r="A14" s="95" t="s">
        <v>364</v>
      </c>
      <c r="B14" s="92" t="s">
        <v>365</v>
      </c>
      <c r="C14" s="117">
        <f>C20+C15+C18</f>
        <v>0</v>
      </c>
      <c r="D14" s="117">
        <f>D20+D15+D18</f>
        <v>0</v>
      </c>
      <c r="E14" s="117">
        <f t="shared" ref="E14" si="0">E20+E15+E18</f>
        <v>0</v>
      </c>
    </row>
    <row r="15" spans="1:5" s="52" customFormat="1" ht="39.75" customHeight="1" x14ac:dyDescent="0.2">
      <c r="A15" s="89" t="s">
        <v>351</v>
      </c>
      <c r="B15" s="90" t="s">
        <v>352</v>
      </c>
      <c r="C15" s="117">
        <f>C16</f>
        <v>7000000</v>
      </c>
      <c r="D15" s="117">
        <f t="shared" ref="D15:E16" si="1">D16</f>
        <v>7000000</v>
      </c>
      <c r="E15" s="117">
        <f t="shared" si="1"/>
        <v>7000000</v>
      </c>
    </row>
    <row r="16" spans="1:5" s="52" customFormat="1" ht="39.75" customHeight="1" x14ac:dyDescent="0.2">
      <c r="A16" s="5" t="s">
        <v>353</v>
      </c>
      <c r="B16" s="85" t="s">
        <v>354</v>
      </c>
      <c r="C16" s="88">
        <f>C17</f>
        <v>7000000</v>
      </c>
      <c r="D16" s="84">
        <f t="shared" si="1"/>
        <v>7000000</v>
      </c>
      <c r="E16" s="84">
        <f>E17</f>
        <v>7000000</v>
      </c>
    </row>
    <row r="17" spans="1:5" s="52" customFormat="1" ht="55.5" customHeight="1" x14ac:dyDescent="0.2">
      <c r="A17" s="83" t="s">
        <v>342</v>
      </c>
      <c r="B17" s="85" t="s">
        <v>344</v>
      </c>
      <c r="C17" s="88">
        <v>7000000</v>
      </c>
      <c r="D17" s="88">
        <v>7000000</v>
      </c>
      <c r="E17" s="88">
        <v>7000000</v>
      </c>
    </row>
    <row r="18" spans="1:5" s="52" customFormat="1" ht="39.75" customHeight="1" x14ac:dyDescent="0.2">
      <c r="A18" s="5" t="s">
        <v>355</v>
      </c>
      <c r="B18" s="85" t="s">
        <v>356</v>
      </c>
      <c r="C18" s="88">
        <f>C19</f>
        <v>-7000000</v>
      </c>
      <c r="D18" s="84">
        <f>D19</f>
        <v>-7000000</v>
      </c>
      <c r="E18" s="84">
        <f>E19</f>
        <v>-7000000</v>
      </c>
    </row>
    <row r="19" spans="1:5" s="52" customFormat="1" ht="56.25" customHeight="1" x14ac:dyDescent="0.2">
      <c r="A19" s="83" t="s">
        <v>343</v>
      </c>
      <c r="B19" s="85" t="s">
        <v>345</v>
      </c>
      <c r="C19" s="88">
        <v>-7000000</v>
      </c>
      <c r="D19" s="88">
        <v>-7000000</v>
      </c>
      <c r="E19" s="88">
        <v>-7000000</v>
      </c>
    </row>
    <row r="20" spans="1:5" s="52" customFormat="1" ht="37.5" customHeight="1" x14ac:dyDescent="0.2">
      <c r="A20" s="87" t="s">
        <v>357</v>
      </c>
      <c r="B20" s="32" t="s">
        <v>148</v>
      </c>
      <c r="C20" s="84">
        <f>C21-C25</f>
        <v>0</v>
      </c>
      <c r="D20" s="84">
        <f t="shared" ref="D20:E20" si="2">D21-D25</f>
        <v>0</v>
      </c>
      <c r="E20" s="84">
        <f t="shared" si="2"/>
        <v>0</v>
      </c>
    </row>
    <row r="21" spans="1:5" s="52" customFormat="1" ht="18.75" customHeight="1" x14ac:dyDescent="0.2">
      <c r="A21" s="86" t="s">
        <v>358</v>
      </c>
      <c r="B21" s="91" t="s">
        <v>149</v>
      </c>
      <c r="C21" s="84">
        <f>C24</f>
        <v>85733726.909999996</v>
      </c>
      <c r="D21" s="84">
        <f>D24</f>
        <v>77353822.640000001</v>
      </c>
      <c r="E21" s="84">
        <f>E24</f>
        <v>76669523.989999995</v>
      </c>
    </row>
    <row r="22" spans="1:5" s="52" customFormat="1" ht="23.25" customHeight="1" x14ac:dyDescent="0.2">
      <c r="A22" s="87" t="s">
        <v>359</v>
      </c>
      <c r="B22" s="32" t="s">
        <v>150</v>
      </c>
      <c r="C22" s="84">
        <f>C24</f>
        <v>85733726.909999996</v>
      </c>
      <c r="D22" s="84">
        <f>D24</f>
        <v>77353822.640000001</v>
      </c>
      <c r="E22" s="84">
        <f>E24</f>
        <v>76669523.989999995</v>
      </c>
    </row>
    <row r="23" spans="1:5" s="52" customFormat="1" ht="36.75" customHeight="1" x14ac:dyDescent="0.2">
      <c r="A23" s="87" t="s">
        <v>360</v>
      </c>
      <c r="B23" s="32" t="s">
        <v>151</v>
      </c>
      <c r="C23" s="84">
        <f>C24</f>
        <v>85733726.909999996</v>
      </c>
      <c r="D23" s="84">
        <f>D24</f>
        <v>77353822.640000001</v>
      </c>
      <c r="E23" s="84">
        <f>E24</f>
        <v>76669523.989999995</v>
      </c>
    </row>
    <row r="24" spans="1:5" s="52" customFormat="1" ht="35.25" customHeight="1" x14ac:dyDescent="0.2">
      <c r="A24" s="87" t="s">
        <v>137</v>
      </c>
      <c r="B24" s="32" t="s">
        <v>152</v>
      </c>
      <c r="C24" s="84">
        <v>85733726.909999996</v>
      </c>
      <c r="D24" s="84">
        <v>77353822.640000001</v>
      </c>
      <c r="E24" s="84">
        <v>76669523.989999995</v>
      </c>
    </row>
    <row r="25" spans="1:5" s="52" customFormat="1" ht="23.25" customHeight="1" x14ac:dyDescent="0.2">
      <c r="A25" s="87" t="s">
        <v>361</v>
      </c>
      <c r="B25" s="32" t="s">
        <v>153</v>
      </c>
      <c r="C25" s="84">
        <f>C28</f>
        <v>85733726.909999996</v>
      </c>
      <c r="D25" s="84">
        <f>D28</f>
        <v>77353822.640000001</v>
      </c>
      <c r="E25" s="84">
        <f>E28</f>
        <v>76669523.989999995</v>
      </c>
    </row>
    <row r="26" spans="1:5" s="52" customFormat="1" ht="23.25" customHeight="1" x14ac:dyDescent="0.2">
      <c r="A26" s="87" t="s">
        <v>362</v>
      </c>
      <c r="B26" s="32" t="s">
        <v>154</v>
      </c>
      <c r="C26" s="84">
        <f>C28</f>
        <v>85733726.909999996</v>
      </c>
      <c r="D26" s="84">
        <f>D28</f>
        <v>77353822.640000001</v>
      </c>
      <c r="E26" s="84">
        <f>E28</f>
        <v>76669523.989999995</v>
      </c>
    </row>
    <row r="27" spans="1:5" s="52" customFormat="1" ht="34.5" customHeight="1" x14ac:dyDescent="0.2">
      <c r="A27" s="87" t="s">
        <v>363</v>
      </c>
      <c r="B27" s="32" t="s">
        <v>155</v>
      </c>
      <c r="C27" s="84">
        <f>C28</f>
        <v>85733726.909999996</v>
      </c>
      <c r="D27" s="84">
        <f>D28</f>
        <v>77353822.640000001</v>
      </c>
      <c r="E27" s="84">
        <f>E28</f>
        <v>76669523.989999995</v>
      </c>
    </row>
    <row r="28" spans="1:5" s="52" customFormat="1" ht="35.25" customHeight="1" x14ac:dyDescent="0.2">
      <c r="A28" s="87" t="s">
        <v>138</v>
      </c>
      <c r="B28" s="32" t="s">
        <v>156</v>
      </c>
      <c r="C28" s="84">
        <v>85733726.909999996</v>
      </c>
      <c r="D28" s="84">
        <v>77353822.640000001</v>
      </c>
      <c r="E28" s="84">
        <v>76669523.989999995</v>
      </c>
    </row>
    <row r="30" spans="1:5" s="52" customFormat="1" ht="63" customHeight="1" x14ac:dyDescent="0.3">
      <c r="A30" s="248"/>
      <c r="B30" s="248"/>
      <c r="C30" s="248"/>
    </row>
    <row r="31" spans="1:5" s="52" customFormat="1" ht="18.75" x14ac:dyDescent="0.3">
      <c r="C31" s="55"/>
    </row>
    <row r="32" spans="1:5" s="52" customFormat="1" ht="18.75" x14ac:dyDescent="0.3">
      <c r="C32" s="55"/>
    </row>
    <row r="33" spans="1:3" s="52" customFormat="1" ht="18.75" x14ac:dyDescent="0.3">
      <c r="C33" s="55"/>
    </row>
    <row r="34" spans="1:3" s="52" customFormat="1" ht="18.75" x14ac:dyDescent="0.3">
      <c r="C34" s="55"/>
    </row>
    <row r="35" spans="1:3" s="52" customFormat="1" ht="18.75" x14ac:dyDescent="0.3">
      <c r="C35" s="55"/>
    </row>
    <row r="36" spans="1:3" s="52" customFormat="1" ht="18.75" x14ac:dyDescent="0.3">
      <c r="A36" s="55"/>
      <c r="B36" s="55"/>
      <c r="C36" s="55"/>
    </row>
    <row r="37" spans="1:3" s="52" customFormat="1" ht="18.75" x14ac:dyDescent="0.3">
      <c r="A37" s="55"/>
      <c r="B37" s="55"/>
      <c r="C37" s="55"/>
    </row>
    <row r="38" spans="1:3" s="52" customFormat="1" ht="18.75" x14ac:dyDescent="0.3">
      <c r="A38" s="249"/>
      <c r="B38" s="249"/>
      <c r="C38" s="249"/>
    </row>
    <row r="39" spans="1:3" s="52" customFormat="1" ht="18.75" x14ac:dyDescent="0.3">
      <c r="A39" s="55"/>
      <c r="B39" s="55"/>
      <c r="C39" s="55"/>
    </row>
    <row r="40" spans="1:3" s="52" customFormat="1" ht="18.75" x14ac:dyDescent="0.3">
      <c r="A40" s="55"/>
      <c r="B40" s="55"/>
      <c r="C40" s="55"/>
    </row>
    <row r="41" spans="1:3" s="52" customFormat="1" ht="18.75" x14ac:dyDescent="0.3">
      <c r="A41" s="249"/>
      <c r="B41" s="249"/>
      <c r="C41" s="249"/>
    </row>
  </sheetData>
  <mergeCells count="7">
    <mergeCell ref="A30:C30"/>
    <mergeCell ref="A38:C38"/>
    <mergeCell ref="A41:C41"/>
    <mergeCell ref="A10:E10"/>
    <mergeCell ref="A12:A13"/>
    <mergeCell ref="B12:B13"/>
    <mergeCell ref="C12:E12"/>
  </mergeCells>
  <pageMargins left="1.1811023622047245" right="0.39370078740157483" top="0.78740157480314965" bottom="0.78740157480314965" header="0.31496062992125984" footer="0.31496062992125984"/>
  <pageSetup paperSize="9" scale="5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F43"/>
  <sheetViews>
    <sheetView workbookViewId="0">
      <selection activeCell="N17" sqref="N17"/>
    </sheetView>
  </sheetViews>
  <sheetFormatPr defaultRowHeight="12.75" x14ac:dyDescent="0.2"/>
  <cols>
    <col min="1" max="1" width="11.42578125" bestFit="1" customWidth="1"/>
    <col min="2" max="2" width="34" customWidth="1"/>
    <col min="3" max="3" width="19" customWidth="1"/>
    <col min="4" max="4" width="17.28515625" customWidth="1"/>
    <col min="5" max="5" width="18.5703125" customWidth="1"/>
    <col min="6" max="6" width="17.7109375" customWidth="1"/>
  </cols>
  <sheetData>
    <row r="8" spans="1:6" ht="31.5" customHeight="1" x14ac:dyDescent="0.2"/>
    <row r="9" spans="1:6" ht="11.25" customHeight="1" x14ac:dyDescent="0.2"/>
    <row r="10" spans="1:6" s="52" customFormat="1" ht="42.75" customHeight="1" x14ac:dyDescent="0.2">
      <c r="A10" s="250" t="s">
        <v>438</v>
      </c>
      <c r="B10" s="250"/>
      <c r="C10" s="250"/>
      <c r="D10" s="250"/>
      <c r="E10" s="250"/>
      <c r="F10" s="250"/>
    </row>
    <row r="11" spans="1:6" s="52" customFormat="1" ht="17.25" customHeight="1" x14ac:dyDescent="0.2">
      <c r="B11" s="94"/>
      <c r="C11" s="94"/>
      <c r="D11" s="94"/>
      <c r="E11" s="94"/>
      <c r="F11" s="94"/>
    </row>
    <row r="12" spans="1:6" s="52" customFormat="1" ht="17.25" customHeight="1" x14ac:dyDescent="0.2">
      <c r="A12" s="260" t="s">
        <v>371</v>
      </c>
      <c r="B12" s="260"/>
      <c r="C12" s="260"/>
      <c r="D12" s="260"/>
      <c r="E12" s="260"/>
      <c r="F12" s="260"/>
    </row>
    <row r="13" spans="1:6" s="52" customFormat="1" ht="16.5" x14ac:dyDescent="0.25">
      <c r="F13" s="56" t="s">
        <v>367</v>
      </c>
    </row>
    <row r="14" spans="1:6" s="52" customFormat="1" ht="104.25" customHeight="1" x14ac:dyDescent="0.2">
      <c r="A14" s="256" t="s">
        <v>368</v>
      </c>
      <c r="B14" s="256"/>
      <c r="C14" s="102" t="s">
        <v>383</v>
      </c>
      <c r="D14" s="102" t="s">
        <v>439</v>
      </c>
      <c r="E14" s="102" t="s">
        <v>440</v>
      </c>
      <c r="F14" s="102" t="s">
        <v>384</v>
      </c>
    </row>
    <row r="15" spans="1:6" s="52" customFormat="1" ht="15" customHeight="1" x14ac:dyDescent="0.2">
      <c r="A15" s="257">
        <v>1</v>
      </c>
      <c r="B15" s="257"/>
      <c r="C15" s="87">
        <v>2</v>
      </c>
      <c r="D15" s="93">
        <v>3</v>
      </c>
      <c r="E15" s="93">
        <v>4</v>
      </c>
      <c r="F15" s="93">
        <v>5</v>
      </c>
    </row>
    <row r="16" spans="1:6" s="52" customFormat="1" ht="86.25" customHeight="1" x14ac:dyDescent="0.2">
      <c r="A16" s="254" t="s">
        <v>378</v>
      </c>
      <c r="B16" s="254"/>
      <c r="C16" s="88">
        <v>7000000</v>
      </c>
      <c r="D16" s="88">
        <v>7000000</v>
      </c>
      <c r="E16" s="88">
        <v>7000000</v>
      </c>
      <c r="F16" s="88">
        <v>7000000</v>
      </c>
    </row>
    <row r="17" spans="1:6" s="52" customFormat="1" ht="89.25" customHeight="1" x14ac:dyDescent="0.2">
      <c r="A17" s="254" t="s">
        <v>369</v>
      </c>
      <c r="B17" s="254"/>
      <c r="C17" s="88">
        <v>0</v>
      </c>
      <c r="D17" s="88">
        <v>0</v>
      </c>
      <c r="E17" s="88">
        <v>0</v>
      </c>
      <c r="F17" s="88">
        <v>0</v>
      </c>
    </row>
    <row r="18" spans="1:6" s="52" customFormat="1" ht="22.5" customHeight="1" x14ac:dyDescent="0.2">
      <c r="A18" s="258" t="s">
        <v>370</v>
      </c>
      <c r="B18" s="258"/>
      <c r="C18" s="88">
        <f>C16</f>
        <v>7000000</v>
      </c>
      <c r="D18" s="88">
        <f t="shared" ref="D18:F18" si="0">D16</f>
        <v>7000000</v>
      </c>
      <c r="E18" s="88">
        <f t="shared" si="0"/>
        <v>7000000</v>
      </c>
      <c r="F18" s="88">
        <f t="shared" si="0"/>
        <v>7000000</v>
      </c>
    </row>
    <row r="19" spans="1:6" s="52" customFormat="1" ht="18" customHeight="1" x14ac:dyDescent="0.2">
      <c r="B19" s="98"/>
      <c r="C19" s="97"/>
      <c r="D19" s="96"/>
      <c r="E19" s="96"/>
      <c r="F19" s="96"/>
    </row>
    <row r="20" spans="1:6" s="52" customFormat="1" ht="32.25" customHeight="1" x14ac:dyDescent="0.2">
      <c r="A20" s="261" t="s">
        <v>441</v>
      </c>
      <c r="B20" s="261"/>
      <c r="C20" s="261"/>
      <c r="D20" s="261"/>
      <c r="E20" s="261"/>
      <c r="F20" s="261"/>
    </row>
    <row r="21" spans="1:6" s="52" customFormat="1" ht="44.25" customHeight="1" x14ac:dyDescent="0.2">
      <c r="A21" s="105" t="s">
        <v>372</v>
      </c>
      <c r="B21" s="259" t="s">
        <v>373</v>
      </c>
      <c r="C21" s="259"/>
      <c r="D21" s="259"/>
      <c r="E21" s="259"/>
      <c r="F21" s="106" t="s">
        <v>442</v>
      </c>
    </row>
    <row r="22" spans="1:6" s="52" customFormat="1" ht="33.75" customHeight="1" x14ac:dyDescent="0.2">
      <c r="A22" s="108" t="s">
        <v>374</v>
      </c>
      <c r="B22" s="254" t="s">
        <v>378</v>
      </c>
      <c r="C22" s="254"/>
      <c r="D22" s="254"/>
      <c r="E22" s="254"/>
      <c r="F22" s="88">
        <v>7000000</v>
      </c>
    </row>
    <row r="23" spans="1:6" s="52" customFormat="1" ht="51.75" customHeight="1" x14ac:dyDescent="0.2">
      <c r="A23" s="108" t="s">
        <v>375</v>
      </c>
      <c r="B23" s="254" t="s">
        <v>369</v>
      </c>
      <c r="C23" s="254"/>
      <c r="D23" s="254"/>
      <c r="E23" s="254"/>
      <c r="F23" s="106">
        <v>0</v>
      </c>
    </row>
    <row r="24" spans="1:6" s="52" customFormat="1" ht="19.5" customHeight="1" x14ac:dyDescent="0.25">
      <c r="A24" s="104"/>
      <c r="B24" s="254" t="s">
        <v>379</v>
      </c>
      <c r="C24" s="254"/>
      <c r="D24" s="254"/>
      <c r="E24" s="254"/>
      <c r="F24" s="106"/>
    </row>
    <row r="25" spans="1:6" s="52" customFormat="1" ht="36" customHeight="1" x14ac:dyDescent="0.2">
      <c r="A25" s="118" t="s">
        <v>376</v>
      </c>
      <c r="B25" s="254" t="s">
        <v>381</v>
      </c>
      <c r="C25" s="254"/>
      <c r="D25" s="254"/>
      <c r="E25" s="254"/>
      <c r="F25" s="106">
        <v>0</v>
      </c>
    </row>
    <row r="26" spans="1:6" s="52" customFormat="1" ht="23.25" customHeight="1" x14ac:dyDescent="0.2">
      <c r="A26" s="118" t="s">
        <v>377</v>
      </c>
      <c r="B26" s="254" t="s">
        <v>382</v>
      </c>
      <c r="C26" s="254"/>
      <c r="D26" s="254"/>
      <c r="E26" s="254"/>
      <c r="F26" s="106">
        <v>0</v>
      </c>
    </row>
    <row r="27" spans="1:6" s="52" customFormat="1" ht="34.5" customHeight="1" x14ac:dyDescent="0.25">
      <c r="A27" s="107"/>
      <c r="B27" s="254" t="s">
        <v>380</v>
      </c>
      <c r="C27" s="254"/>
      <c r="D27" s="254"/>
      <c r="E27" s="254"/>
      <c r="F27" s="88">
        <v>7000000</v>
      </c>
    </row>
    <row r="28" spans="1:6" s="52" customFormat="1" ht="23.25" customHeight="1" x14ac:dyDescent="0.2">
      <c r="B28" s="99"/>
      <c r="C28" s="100"/>
      <c r="D28" s="96"/>
      <c r="E28" s="96"/>
      <c r="F28" s="96"/>
    </row>
    <row r="29" spans="1:6" s="52" customFormat="1" ht="34.5" customHeight="1" x14ac:dyDescent="0.2">
      <c r="F29" s="96"/>
    </row>
    <row r="30" spans="1:6" s="52" customFormat="1" ht="35.25" customHeight="1" x14ac:dyDescent="0.2">
      <c r="B30" s="99"/>
      <c r="C30" s="100"/>
      <c r="D30" s="96"/>
      <c r="E30" s="96"/>
      <c r="F30" s="96"/>
    </row>
    <row r="31" spans="1:6" x14ac:dyDescent="0.2">
      <c r="B31" s="49"/>
      <c r="C31" s="49"/>
      <c r="D31" s="49"/>
      <c r="E31" s="49"/>
      <c r="F31" s="49"/>
    </row>
    <row r="32" spans="1:6" s="52" customFormat="1" ht="63" customHeight="1" x14ac:dyDescent="0.3">
      <c r="B32" s="255"/>
      <c r="C32" s="255"/>
      <c r="D32" s="255"/>
      <c r="E32" s="101"/>
      <c r="F32" s="101"/>
    </row>
    <row r="33" spans="2:4" s="52" customFormat="1" ht="18.75" x14ac:dyDescent="0.3">
      <c r="D33" s="55"/>
    </row>
    <row r="34" spans="2:4" s="52" customFormat="1" ht="18.75" x14ac:dyDescent="0.3">
      <c r="D34" s="55"/>
    </row>
    <row r="35" spans="2:4" s="52" customFormat="1" ht="18.75" x14ac:dyDescent="0.3">
      <c r="D35" s="55"/>
    </row>
    <row r="36" spans="2:4" s="52" customFormat="1" ht="18.75" x14ac:dyDescent="0.3">
      <c r="D36" s="55"/>
    </row>
    <row r="37" spans="2:4" s="52" customFormat="1" ht="18.75" x14ac:dyDescent="0.3">
      <c r="D37" s="55"/>
    </row>
    <row r="38" spans="2:4" s="52" customFormat="1" ht="18.75" x14ac:dyDescent="0.3">
      <c r="B38" s="55"/>
      <c r="C38" s="55"/>
      <c r="D38" s="55"/>
    </row>
    <row r="39" spans="2:4" s="52" customFormat="1" ht="18.75" x14ac:dyDescent="0.3">
      <c r="B39" s="55"/>
      <c r="C39" s="55"/>
      <c r="D39" s="55"/>
    </row>
    <row r="40" spans="2:4" s="52" customFormat="1" ht="18.75" x14ac:dyDescent="0.3">
      <c r="B40" s="249"/>
      <c r="C40" s="249"/>
      <c r="D40" s="249"/>
    </row>
    <row r="41" spans="2:4" s="52" customFormat="1" ht="18.75" x14ac:dyDescent="0.3">
      <c r="B41" s="55"/>
      <c r="C41" s="55"/>
      <c r="D41" s="55"/>
    </row>
    <row r="42" spans="2:4" s="52" customFormat="1" ht="18.75" x14ac:dyDescent="0.3">
      <c r="B42" s="55"/>
      <c r="C42" s="55"/>
      <c r="D42" s="55"/>
    </row>
    <row r="43" spans="2:4" s="52" customFormat="1" ht="18.75" x14ac:dyDescent="0.3">
      <c r="B43" s="249"/>
      <c r="C43" s="249"/>
      <c r="D43" s="249"/>
    </row>
  </sheetData>
  <mergeCells count="18">
    <mergeCell ref="A10:F10"/>
    <mergeCell ref="A12:F12"/>
    <mergeCell ref="A20:F20"/>
    <mergeCell ref="B26:E26"/>
    <mergeCell ref="B23:E23"/>
    <mergeCell ref="B24:E24"/>
    <mergeCell ref="B25:E25"/>
    <mergeCell ref="B27:E27"/>
    <mergeCell ref="B43:D43"/>
    <mergeCell ref="B32:D32"/>
    <mergeCell ref="B40:D40"/>
    <mergeCell ref="A14:B14"/>
    <mergeCell ref="A15:B15"/>
    <mergeCell ref="A16:B16"/>
    <mergeCell ref="A17:B17"/>
    <mergeCell ref="A18:B18"/>
    <mergeCell ref="B21:E21"/>
    <mergeCell ref="B22:E22"/>
  </mergeCells>
  <pageMargins left="1.1811023622047245" right="0.39370078740157483" top="0.78740157480314965" bottom="0.78740157480314965" header="0.31496062992125984" footer="0.31496062992125984"/>
  <pageSetup paperSize="9" scale="6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43"/>
  <sheetViews>
    <sheetView workbookViewId="0">
      <selection activeCell="D15" sqref="D15"/>
    </sheetView>
  </sheetViews>
  <sheetFormatPr defaultRowHeight="12.75" x14ac:dyDescent="0.2"/>
  <cols>
    <col min="1" max="1" width="11.42578125" bestFit="1" customWidth="1"/>
    <col min="2" max="2" width="36.5703125" customWidth="1"/>
    <col min="3" max="3" width="22.85546875" customWidth="1"/>
    <col min="4" max="4" width="24.28515625" customWidth="1"/>
  </cols>
  <sheetData>
    <row r="8" spans="1:4" ht="45.75" customHeight="1" x14ac:dyDescent="0.2"/>
    <row r="9" spans="1:4" ht="11.25" customHeight="1" x14ac:dyDescent="0.2"/>
    <row r="10" spans="1:4" s="52" customFormat="1" ht="51" customHeight="1" x14ac:dyDescent="0.2">
      <c r="A10" s="250" t="s">
        <v>443</v>
      </c>
      <c r="B10" s="250"/>
      <c r="C10" s="250"/>
      <c r="D10" s="250"/>
    </row>
    <row r="11" spans="1:4" s="52" customFormat="1" ht="12.75" customHeight="1" x14ac:dyDescent="0.2">
      <c r="B11" s="94"/>
      <c r="C11" s="94"/>
      <c r="D11" s="94"/>
    </row>
    <row r="12" spans="1:4" s="52" customFormat="1" ht="17.25" customHeight="1" x14ac:dyDescent="0.2">
      <c r="A12" s="260" t="s">
        <v>371</v>
      </c>
      <c r="B12" s="260"/>
      <c r="C12" s="260"/>
      <c r="D12" s="260"/>
    </row>
    <row r="13" spans="1:4" s="52" customFormat="1" ht="16.5" x14ac:dyDescent="0.25">
      <c r="D13" s="56" t="s">
        <v>367</v>
      </c>
    </row>
    <row r="14" spans="1:4" s="52" customFormat="1" ht="36" customHeight="1" x14ac:dyDescent="0.2">
      <c r="A14" s="256" t="s">
        <v>368</v>
      </c>
      <c r="B14" s="256"/>
      <c r="C14" s="102" t="s">
        <v>400</v>
      </c>
      <c r="D14" s="102" t="s">
        <v>444</v>
      </c>
    </row>
    <row r="15" spans="1:4" s="52" customFormat="1" ht="15" customHeight="1" x14ac:dyDescent="0.2">
      <c r="A15" s="257">
        <v>1</v>
      </c>
      <c r="B15" s="257"/>
      <c r="C15" s="87">
        <v>2</v>
      </c>
      <c r="D15" s="93">
        <v>5</v>
      </c>
    </row>
    <row r="16" spans="1:4" s="52" customFormat="1" ht="72.75" customHeight="1" x14ac:dyDescent="0.2">
      <c r="A16" s="254" t="s">
        <v>378</v>
      </c>
      <c r="B16" s="254"/>
      <c r="C16" s="88">
        <v>7000000</v>
      </c>
      <c r="D16" s="88">
        <v>7000000</v>
      </c>
    </row>
    <row r="17" spans="1:4" s="52" customFormat="1" ht="89.25" customHeight="1" x14ac:dyDescent="0.2">
      <c r="A17" s="254" t="s">
        <v>369</v>
      </c>
      <c r="B17" s="254"/>
      <c r="C17" s="88">
        <v>0</v>
      </c>
      <c r="D17" s="88">
        <v>0</v>
      </c>
    </row>
    <row r="18" spans="1:4" s="52" customFormat="1" ht="22.5" customHeight="1" x14ac:dyDescent="0.2">
      <c r="A18" s="258" t="s">
        <v>370</v>
      </c>
      <c r="B18" s="258"/>
      <c r="C18" s="88">
        <f>C16</f>
        <v>7000000</v>
      </c>
      <c r="D18" s="88">
        <f>D16</f>
        <v>7000000</v>
      </c>
    </row>
    <row r="19" spans="1:4" s="52" customFormat="1" ht="18" customHeight="1" x14ac:dyDescent="0.2">
      <c r="B19" s="98"/>
      <c r="C19" s="97"/>
      <c r="D19" s="96"/>
    </row>
    <row r="20" spans="1:4" s="52" customFormat="1" ht="32.25" customHeight="1" x14ac:dyDescent="0.2">
      <c r="A20" s="262"/>
      <c r="B20" s="262"/>
      <c r="C20" s="262"/>
      <c r="D20" s="262"/>
    </row>
    <row r="21" spans="1:4" s="52" customFormat="1" ht="56.25" customHeight="1" x14ac:dyDescent="0.2">
      <c r="A21" s="109"/>
      <c r="B21" s="263"/>
      <c r="C21" s="263"/>
      <c r="D21" s="110"/>
    </row>
    <row r="22" spans="1:4" s="52" customFormat="1" ht="33.75" customHeight="1" x14ac:dyDescent="0.2">
      <c r="A22" s="111"/>
      <c r="B22" s="264"/>
      <c r="C22" s="264"/>
      <c r="D22" s="110"/>
    </row>
    <row r="23" spans="1:4" s="52" customFormat="1" ht="51.75" customHeight="1" x14ac:dyDescent="0.2">
      <c r="A23" s="111"/>
      <c r="B23" s="264"/>
      <c r="C23" s="264"/>
      <c r="D23" s="110"/>
    </row>
    <row r="24" spans="1:4" s="52" customFormat="1" ht="19.5" customHeight="1" x14ac:dyDescent="0.25">
      <c r="A24" s="112"/>
      <c r="B24" s="264"/>
      <c r="C24" s="264"/>
      <c r="D24" s="110"/>
    </row>
    <row r="25" spans="1:4" s="52" customFormat="1" ht="36" customHeight="1" x14ac:dyDescent="0.2">
      <c r="A25" s="113"/>
      <c r="B25" s="264"/>
      <c r="C25" s="264"/>
      <c r="D25" s="110"/>
    </row>
    <row r="26" spans="1:4" s="52" customFormat="1" ht="23.25" customHeight="1" x14ac:dyDescent="0.2">
      <c r="A26" s="113"/>
      <c r="B26" s="264"/>
      <c r="C26" s="264"/>
      <c r="D26" s="110"/>
    </row>
    <row r="27" spans="1:4" s="52" customFormat="1" ht="34.5" customHeight="1" x14ac:dyDescent="0.25">
      <c r="A27" s="114"/>
      <c r="B27" s="264"/>
      <c r="C27" s="264"/>
      <c r="D27" s="110"/>
    </row>
    <row r="28" spans="1:4" s="52" customFormat="1" ht="23.25" customHeight="1" x14ac:dyDescent="0.2">
      <c r="A28" s="101"/>
      <c r="B28" s="99"/>
      <c r="C28" s="100"/>
      <c r="D28" s="96"/>
    </row>
    <row r="29" spans="1:4" s="52" customFormat="1" ht="34.5" customHeight="1" x14ac:dyDescent="0.2">
      <c r="A29" s="101"/>
      <c r="B29" s="101"/>
      <c r="C29" s="101"/>
      <c r="D29" s="96"/>
    </row>
    <row r="30" spans="1:4" s="52" customFormat="1" ht="35.25" customHeight="1" x14ac:dyDescent="0.2">
      <c r="B30" s="99"/>
      <c r="C30" s="100"/>
      <c r="D30" s="96"/>
    </row>
    <row r="31" spans="1:4" x14ac:dyDescent="0.2">
      <c r="B31" s="49"/>
      <c r="C31" s="49"/>
      <c r="D31" s="49"/>
    </row>
    <row r="32" spans="1:4" s="52" customFormat="1" ht="63" customHeight="1" x14ac:dyDescent="0.3">
      <c r="B32" s="255"/>
      <c r="C32" s="255"/>
      <c r="D32" s="101"/>
    </row>
    <row r="33" spans="2:3" s="52" customFormat="1" x14ac:dyDescent="0.2"/>
    <row r="34" spans="2:3" s="52" customFormat="1" x14ac:dyDescent="0.2"/>
    <row r="35" spans="2:3" s="52" customFormat="1" x14ac:dyDescent="0.2"/>
    <row r="36" spans="2:3" s="52" customFormat="1" x14ac:dyDescent="0.2"/>
    <row r="37" spans="2:3" s="52" customFormat="1" x14ac:dyDescent="0.2"/>
    <row r="38" spans="2:3" s="52" customFormat="1" ht="18.75" x14ac:dyDescent="0.3">
      <c r="B38" s="55"/>
      <c r="C38" s="55"/>
    </row>
    <row r="39" spans="2:3" s="52" customFormat="1" ht="18.75" x14ac:dyDescent="0.3">
      <c r="B39" s="55"/>
      <c r="C39" s="55"/>
    </row>
    <row r="40" spans="2:3" s="52" customFormat="1" ht="18.75" x14ac:dyDescent="0.3">
      <c r="B40" s="249"/>
      <c r="C40" s="249"/>
    </row>
    <row r="41" spans="2:3" s="52" customFormat="1" ht="18.75" x14ac:dyDescent="0.3">
      <c r="B41" s="55"/>
      <c r="C41" s="55"/>
    </row>
    <row r="42" spans="2:3" s="52" customFormat="1" ht="18.75" x14ac:dyDescent="0.3">
      <c r="B42" s="55"/>
      <c r="C42" s="55"/>
    </row>
    <row r="43" spans="2:3" s="52" customFormat="1" ht="18.75" x14ac:dyDescent="0.3">
      <c r="B43" s="249"/>
      <c r="C43" s="249"/>
    </row>
  </sheetData>
  <mergeCells count="18">
    <mergeCell ref="B43:C43"/>
    <mergeCell ref="A18:B18"/>
    <mergeCell ref="A20:D20"/>
    <mergeCell ref="B21:C21"/>
    <mergeCell ref="B22:C22"/>
    <mergeCell ref="B23:C23"/>
    <mergeCell ref="B24:C24"/>
    <mergeCell ref="B25:C25"/>
    <mergeCell ref="B26:C26"/>
    <mergeCell ref="B27:C27"/>
    <mergeCell ref="B32:C32"/>
    <mergeCell ref="B40:C40"/>
    <mergeCell ref="A17:B17"/>
    <mergeCell ref="A10:D10"/>
    <mergeCell ref="A12:D12"/>
    <mergeCell ref="A14:B14"/>
    <mergeCell ref="A15:B15"/>
    <mergeCell ref="A16:B16"/>
  </mergeCells>
  <pageMargins left="1.1811023622047245" right="0.39370078740157483" top="0.78740157480314965" bottom="0.78740157480314965" header="0.31496062992125984" footer="0.31496062992125984"/>
  <pageSetup paperSize="9" scale="9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D42"/>
  <sheetViews>
    <sheetView workbookViewId="0">
      <selection activeCell="E16" sqref="E16"/>
    </sheetView>
  </sheetViews>
  <sheetFormatPr defaultRowHeight="12.75" x14ac:dyDescent="0.2"/>
  <cols>
    <col min="1" max="1" width="8" customWidth="1"/>
    <col min="2" max="2" width="36.5703125" customWidth="1"/>
    <col min="3" max="3" width="22.85546875" customWidth="1"/>
    <col min="4" max="4" width="24.28515625" customWidth="1"/>
  </cols>
  <sheetData>
    <row r="8" spans="1:4" ht="45.75" customHeight="1" x14ac:dyDescent="0.2"/>
    <row r="9" spans="1:4" ht="11.25" customHeight="1" x14ac:dyDescent="0.2"/>
    <row r="10" spans="1:4" s="52" customFormat="1" ht="51" customHeight="1" x14ac:dyDescent="0.2">
      <c r="A10" s="250" t="s">
        <v>445</v>
      </c>
      <c r="B10" s="250"/>
      <c r="C10" s="250"/>
      <c r="D10" s="250"/>
    </row>
    <row r="11" spans="1:4" s="52" customFormat="1" ht="12.75" customHeight="1" x14ac:dyDescent="0.2">
      <c r="B11" s="94"/>
      <c r="C11" s="94"/>
      <c r="D11" s="94"/>
    </row>
    <row r="12" spans="1:4" s="52" customFormat="1" ht="16.5" x14ac:dyDescent="0.25">
      <c r="D12" s="56" t="s">
        <v>367</v>
      </c>
    </row>
    <row r="13" spans="1:4" s="52" customFormat="1" ht="38.25" customHeight="1" x14ac:dyDescent="0.2">
      <c r="A13" s="115" t="s">
        <v>372</v>
      </c>
      <c r="B13" s="256" t="s">
        <v>385</v>
      </c>
      <c r="C13" s="256"/>
      <c r="D13" s="102" t="s">
        <v>0</v>
      </c>
    </row>
    <row r="14" spans="1:4" s="52" customFormat="1" ht="15" customHeight="1" x14ac:dyDescent="0.2">
      <c r="A14" s="102">
        <v>1</v>
      </c>
      <c r="B14" s="256">
        <v>2</v>
      </c>
      <c r="C14" s="256"/>
      <c r="D14" s="93">
        <v>3</v>
      </c>
    </row>
    <row r="15" spans="1:4" s="52" customFormat="1" ht="53.25" customHeight="1" x14ac:dyDescent="0.2">
      <c r="A15" s="29">
        <v>1</v>
      </c>
      <c r="B15" s="254" t="s">
        <v>378</v>
      </c>
      <c r="C15" s="254"/>
      <c r="D15" s="84">
        <v>0</v>
      </c>
    </row>
    <row r="16" spans="1:4" s="52" customFormat="1" ht="19.5" customHeight="1" x14ac:dyDescent="0.2">
      <c r="A16" s="29"/>
      <c r="B16" s="254" t="s">
        <v>386</v>
      </c>
      <c r="C16" s="254"/>
      <c r="D16" s="84">
        <v>7000000</v>
      </c>
    </row>
    <row r="17" spans="1:4" s="52" customFormat="1" ht="18" customHeight="1" x14ac:dyDescent="0.2">
      <c r="A17" s="74"/>
      <c r="B17" s="265" t="s">
        <v>387</v>
      </c>
      <c r="C17" s="265"/>
      <c r="D17" s="84">
        <v>7000000</v>
      </c>
    </row>
    <row r="18" spans="1:4" s="52" customFormat="1" ht="72" customHeight="1" x14ac:dyDescent="0.2">
      <c r="A18" s="103">
        <v>2</v>
      </c>
      <c r="B18" s="254" t="s">
        <v>369</v>
      </c>
      <c r="C18" s="254"/>
      <c r="D18" s="84">
        <v>0</v>
      </c>
    </row>
    <row r="19" spans="1:4" s="52" customFormat="1" ht="19.5" customHeight="1" x14ac:dyDescent="0.2">
      <c r="A19" s="116"/>
      <c r="B19" s="254" t="s">
        <v>386</v>
      </c>
      <c r="C19" s="254"/>
      <c r="D19" s="84">
        <v>0</v>
      </c>
    </row>
    <row r="20" spans="1:4" s="52" customFormat="1" ht="19.5" customHeight="1" x14ac:dyDescent="0.2">
      <c r="A20" s="105"/>
      <c r="B20" s="265" t="s">
        <v>387</v>
      </c>
      <c r="C20" s="265"/>
      <c r="D20" s="84">
        <v>0</v>
      </c>
    </row>
    <row r="21" spans="1:4" s="52" customFormat="1" ht="53.25" customHeight="1" x14ac:dyDescent="0.2">
      <c r="A21" s="108"/>
      <c r="B21" s="266" t="s">
        <v>380</v>
      </c>
      <c r="C21" s="267"/>
      <c r="D21" s="84">
        <v>0</v>
      </c>
    </row>
    <row r="22" spans="1:4" s="52" customFormat="1" ht="21" customHeight="1" x14ac:dyDescent="0.2">
      <c r="A22" s="108"/>
      <c r="B22" s="254" t="s">
        <v>386</v>
      </c>
      <c r="C22" s="254"/>
      <c r="D22" s="84">
        <v>7000000</v>
      </c>
    </row>
    <row r="23" spans="1:4" s="52" customFormat="1" ht="19.5" customHeight="1" x14ac:dyDescent="0.25">
      <c r="A23" s="104"/>
      <c r="B23" s="265" t="s">
        <v>387</v>
      </c>
      <c r="C23" s="265"/>
      <c r="D23" s="106">
        <v>7000000</v>
      </c>
    </row>
    <row r="24" spans="1:4" s="52" customFormat="1" ht="36" customHeight="1" x14ac:dyDescent="0.2">
      <c r="A24" s="113"/>
      <c r="B24" s="264"/>
      <c r="C24" s="264"/>
      <c r="D24" s="110"/>
    </row>
    <row r="25" spans="1:4" s="52" customFormat="1" ht="23.25" customHeight="1" x14ac:dyDescent="0.2">
      <c r="A25" s="113"/>
      <c r="B25" s="264"/>
      <c r="C25" s="264"/>
      <c r="D25" s="110"/>
    </row>
    <row r="26" spans="1:4" s="52" customFormat="1" ht="34.5" customHeight="1" x14ac:dyDescent="0.25">
      <c r="A26" s="114"/>
      <c r="B26" s="264"/>
      <c r="C26" s="264"/>
      <c r="D26" s="110"/>
    </row>
    <row r="27" spans="1:4" s="52" customFormat="1" ht="23.25" customHeight="1" x14ac:dyDescent="0.2">
      <c r="A27" s="101"/>
      <c r="B27" s="99"/>
      <c r="C27" s="100"/>
      <c r="D27" s="96"/>
    </row>
    <row r="28" spans="1:4" s="52" customFormat="1" ht="34.5" customHeight="1" x14ac:dyDescent="0.2">
      <c r="A28" s="101"/>
      <c r="B28" s="101"/>
      <c r="C28" s="101"/>
      <c r="D28" s="96"/>
    </row>
    <row r="29" spans="1:4" s="52" customFormat="1" ht="35.25" customHeight="1" x14ac:dyDescent="0.2">
      <c r="B29" s="99"/>
      <c r="C29" s="100"/>
      <c r="D29" s="96"/>
    </row>
    <row r="30" spans="1:4" x14ac:dyDescent="0.2">
      <c r="B30" s="49"/>
      <c r="C30" s="49"/>
      <c r="D30" s="49"/>
    </row>
    <row r="31" spans="1:4" s="52" customFormat="1" ht="63" customHeight="1" x14ac:dyDescent="0.3">
      <c r="B31" s="255"/>
      <c r="C31" s="255"/>
      <c r="D31" s="101"/>
    </row>
    <row r="32" spans="1:4" s="52" customFormat="1" x14ac:dyDescent="0.2"/>
    <row r="33" spans="2:3" s="52" customFormat="1" x14ac:dyDescent="0.2"/>
    <row r="34" spans="2:3" s="52" customFormat="1" x14ac:dyDescent="0.2"/>
    <row r="35" spans="2:3" s="52" customFormat="1" x14ac:dyDescent="0.2"/>
    <row r="36" spans="2:3" s="52" customFormat="1" x14ac:dyDescent="0.2"/>
    <row r="37" spans="2:3" s="52" customFormat="1" ht="18.75" x14ac:dyDescent="0.3">
      <c r="B37" s="55"/>
      <c r="C37" s="55"/>
    </row>
    <row r="38" spans="2:3" s="52" customFormat="1" ht="18.75" x14ac:dyDescent="0.3">
      <c r="B38" s="55"/>
      <c r="C38" s="55"/>
    </row>
    <row r="39" spans="2:3" s="52" customFormat="1" ht="18.75" x14ac:dyDescent="0.3">
      <c r="B39" s="249"/>
      <c r="C39" s="249"/>
    </row>
    <row r="40" spans="2:3" s="52" customFormat="1" ht="18.75" x14ac:dyDescent="0.3">
      <c r="B40" s="55"/>
      <c r="C40" s="55"/>
    </row>
    <row r="41" spans="2:3" s="52" customFormat="1" ht="18.75" x14ac:dyDescent="0.3">
      <c r="B41" s="55"/>
      <c r="C41" s="55"/>
    </row>
    <row r="42" spans="2:3" s="52" customFormat="1" ht="18.75" x14ac:dyDescent="0.3">
      <c r="B42" s="249"/>
      <c r="C42" s="249"/>
    </row>
  </sheetData>
  <mergeCells count="18">
    <mergeCell ref="B42:C42"/>
    <mergeCell ref="B20:C20"/>
    <mergeCell ref="B21:C21"/>
    <mergeCell ref="B22:C22"/>
    <mergeCell ref="B23:C23"/>
    <mergeCell ref="B24:C24"/>
    <mergeCell ref="B25:C25"/>
    <mergeCell ref="B26:C26"/>
    <mergeCell ref="B31:C31"/>
    <mergeCell ref="B39:C39"/>
    <mergeCell ref="B17:C17"/>
    <mergeCell ref="B18:C18"/>
    <mergeCell ref="B19:C19"/>
    <mergeCell ref="A10:D10"/>
    <mergeCell ref="B13:C13"/>
    <mergeCell ref="B14:C14"/>
    <mergeCell ref="B15:C15"/>
    <mergeCell ref="B16:C16"/>
  </mergeCells>
  <pageMargins left="1.1811023622047245" right="0.39370078740157483" top="0.78740157480314965" bottom="0.78740157480314965" header="0.31496062992125984" footer="0.31496062992125984"/>
  <pageSetup paperSize="9" scale="86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43"/>
  <sheetViews>
    <sheetView workbookViewId="0">
      <selection activeCell="E15" sqref="E15"/>
    </sheetView>
  </sheetViews>
  <sheetFormatPr defaultRowHeight="12.75" x14ac:dyDescent="0.2"/>
  <cols>
    <col min="1" max="1" width="8" customWidth="1"/>
    <col min="2" max="2" width="36.5703125" customWidth="1"/>
    <col min="3" max="3" width="20.7109375" customWidth="1"/>
    <col min="4" max="5" width="24.28515625" customWidth="1"/>
  </cols>
  <sheetData>
    <row r="8" spans="1:5" ht="45.75" customHeight="1" x14ac:dyDescent="0.2"/>
    <row r="9" spans="1:5" ht="11.25" customHeight="1" x14ac:dyDescent="0.2"/>
    <row r="10" spans="1:5" s="52" customFormat="1" ht="51" customHeight="1" x14ac:dyDescent="0.2">
      <c r="A10" s="250" t="s">
        <v>446</v>
      </c>
      <c r="B10" s="250"/>
      <c r="C10" s="250"/>
      <c r="D10" s="250"/>
      <c r="E10" s="250"/>
    </row>
    <row r="11" spans="1:5" s="52" customFormat="1" ht="12.75" customHeight="1" x14ac:dyDescent="0.2">
      <c r="B11" s="94"/>
      <c r="C11" s="94"/>
      <c r="D11" s="94"/>
      <c r="E11" s="94"/>
    </row>
    <row r="12" spans="1:5" s="52" customFormat="1" ht="16.5" x14ac:dyDescent="0.25">
      <c r="E12" s="56" t="s">
        <v>367</v>
      </c>
    </row>
    <row r="13" spans="1:5" s="52" customFormat="1" ht="16.5" customHeight="1" x14ac:dyDescent="0.25">
      <c r="A13" s="256" t="s">
        <v>372</v>
      </c>
      <c r="B13" s="256" t="s">
        <v>385</v>
      </c>
      <c r="C13" s="256"/>
      <c r="D13" s="268" t="s">
        <v>0</v>
      </c>
      <c r="E13" s="268"/>
    </row>
    <row r="14" spans="1:5" s="52" customFormat="1" ht="23.25" customHeight="1" x14ac:dyDescent="0.2">
      <c r="A14" s="256"/>
      <c r="B14" s="256"/>
      <c r="C14" s="256"/>
      <c r="D14" s="102" t="s">
        <v>399</v>
      </c>
      <c r="E14" s="102" t="s">
        <v>447</v>
      </c>
    </row>
    <row r="15" spans="1:5" s="52" customFormat="1" ht="15" customHeight="1" x14ac:dyDescent="0.2">
      <c r="A15" s="102">
        <v>1</v>
      </c>
      <c r="B15" s="256">
        <v>2</v>
      </c>
      <c r="C15" s="256"/>
      <c r="D15" s="93">
        <v>3</v>
      </c>
      <c r="E15" s="93">
        <v>4</v>
      </c>
    </row>
    <row r="16" spans="1:5" s="52" customFormat="1" ht="53.25" customHeight="1" x14ac:dyDescent="0.2">
      <c r="A16" s="29">
        <v>1</v>
      </c>
      <c r="B16" s="254" t="s">
        <v>378</v>
      </c>
      <c r="C16" s="254"/>
      <c r="D16" s="84">
        <v>0</v>
      </c>
      <c r="E16" s="84">
        <v>0</v>
      </c>
    </row>
    <row r="17" spans="1:5" s="52" customFormat="1" ht="19.5" customHeight="1" x14ac:dyDescent="0.2">
      <c r="A17" s="29"/>
      <c r="B17" s="254" t="s">
        <v>386</v>
      </c>
      <c r="C17" s="254"/>
      <c r="D17" s="84">
        <v>7000000</v>
      </c>
      <c r="E17" s="84">
        <v>7000000</v>
      </c>
    </row>
    <row r="18" spans="1:5" s="52" customFormat="1" ht="18" customHeight="1" x14ac:dyDescent="0.2">
      <c r="A18" s="74"/>
      <c r="B18" s="265" t="s">
        <v>387</v>
      </c>
      <c r="C18" s="265"/>
      <c r="D18" s="84">
        <v>7000000</v>
      </c>
      <c r="E18" s="84">
        <v>7000000</v>
      </c>
    </row>
    <row r="19" spans="1:5" s="52" customFormat="1" ht="72" customHeight="1" x14ac:dyDescent="0.2">
      <c r="A19" s="103">
        <v>2</v>
      </c>
      <c r="B19" s="254" t="s">
        <v>369</v>
      </c>
      <c r="C19" s="254"/>
      <c r="D19" s="84">
        <v>0</v>
      </c>
      <c r="E19" s="84">
        <v>0</v>
      </c>
    </row>
    <row r="20" spans="1:5" s="52" customFormat="1" ht="19.5" customHeight="1" x14ac:dyDescent="0.2">
      <c r="A20" s="116"/>
      <c r="B20" s="254" t="s">
        <v>386</v>
      </c>
      <c r="C20" s="254"/>
      <c r="D20" s="84">
        <v>7000000</v>
      </c>
      <c r="E20" s="84">
        <v>7000000</v>
      </c>
    </row>
    <row r="21" spans="1:5" s="52" customFormat="1" ht="19.5" customHeight="1" x14ac:dyDescent="0.2">
      <c r="A21" s="105"/>
      <c r="B21" s="265" t="s">
        <v>387</v>
      </c>
      <c r="C21" s="265"/>
      <c r="D21" s="84">
        <v>7000000</v>
      </c>
      <c r="E21" s="84">
        <v>7000000</v>
      </c>
    </row>
    <row r="22" spans="1:5" s="52" customFormat="1" ht="53.25" customHeight="1" x14ac:dyDescent="0.2">
      <c r="A22" s="108"/>
      <c r="B22" s="266" t="s">
        <v>380</v>
      </c>
      <c r="C22" s="267"/>
      <c r="D22" s="84">
        <v>0</v>
      </c>
      <c r="E22" s="84">
        <v>0</v>
      </c>
    </row>
    <row r="23" spans="1:5" s="52" customFormat="1" ht="21" customHeight="1" x14ac:dyDescent="0.2">
      <c r="A23" s="108"/>
      <c r="B23" s="254" t="s">
        <v>386</v>
      </c>
      <c r="C23" s="254"/>
      <c r="D23" s="84">
        <v>7000000</v>
      </c>
      <c r="E23" s="84">
        <v>7000000</v>
      </c>
    </row>
    <row r="24" spans="1:5" s="52" customFormat="1" ht="19.5" customHeight="1" x14ac:dyDescent="0.25">
      <c r="A24" s="104"/>
      <c r="B24" s="265" t="s">
        <v>387</v>
      </c>
      <c r="C24" s="265"/>
      <c r="D24" s="84">
        <v>7000000</v>
      </c>
      <c r="E24" s="84">
        <v>7000000</v>
      </c>
    </row>
    <row r="25" spans="1:5" s="52" customFormat="1" ht="36" customHeight="1" x14ac:dyDescent="0.2">
      <c r="A25" s="113"/>
      <c r="B25" s="264"/>
      <c r="C25" s="264"/>
      <c r="D25" s="110"/>
      <c r="E25" s="110"/>
    </row>
    <row r="26" spans="1:5" s="52" customFormat="1" ht="23.25" customHeight="1" x14ac:dyDescent="0.2">
      <c r="A26" s="113"/>
      <c r="B26" s="264"/>
      <c r="C26" s="264"/>
      <c r="D26" s="110"/>
      <c r="E26" s="110"/>
    </row>
    <row r="27" spans="1:5" s="52" customFormat="1" ht="34.5" customHeight="1" x14ac:dyDescent="0.25">
      <c r="A27" s="114"/>
      <c r="B27" s="264"/>
      <c r="C27" s="264"/>
      <c r="D27" s="110"/>
      <c r="E27" s="110"/>
    </row>
    <row r="28" spans="1:5" s="52" customFormat="1" ht="23.25" customHeight="1" x14ac:dyDescent="0.2">
      <c r="A28" s="101"/>
      <c r="B28" s="99"/>
      <c r="C28" s="100"/>
      <c r="D28" s="96"/>
      <c r="E28" s="96"/>
    </row>
    <row r="29" spans="1:5" s="52" customFormat="1" ht="34.5" customHeight="1" x14ac:dyDescent="0.2">
      <c r="A29" s="101"/>
      <c r="B29" s="101"/>
      <c r="C29" s="101"/>
      <c r="D29" s="96"/>
      <c r="E29" s="96"/>
    </row>
    <row r="30" spans="1:5" s="52" customFormat="1" ht="35.25" customHeight="1" x14ac:dyDescent="0.2">
      <c r="B30" s="99"/>
      <c r="C30" s="100"/>
      <c r="D30" s="96"/>
      <c r="E30" s="96"/>
    </row>
    <row r="31" spans="1:5" x14ac:dyDescent="0.2">
      <c r="B31" s="49"/>
      <c r="C31" s="49"/>
      <c r="D31" s="49"/>
      <c r="E31" s="49"/>
    </row>
    <row r="32" spans="1:5" s="52" customFormat="1" ht="63" customHeight="1" x14ac:dyDescent="0.3">
      <c r="B32" s="255"/>
      <c r="C32" s="255"/>
      <c r="D32" s="101"/>
      <c r="E32" s="101"/>
    </row>
    <row r="33" spans="2:3" s="52" customFormat="1" x14ac:dyDescent="0.2"/>
    <row r="34" spans="2:3" s="52" customFormat="1" x14ac:dyDescent="0.2"/>
    <row r="35" spans="2:3" s="52" customFormat="1" x14ac:dyDescent="0.2"/>
    <row r="36" spans="2:3" s="52" customFormat="1" x14ac:dyDescent="0.2"/>
    <row r="37" spans="2:3" s="52" customFormat="1" x14ac:dyDescent="0.2"/>
    <row r="38" spans="2:3" s="52" customFormat="1" ht="18.75" x14ac:dyDescent="0.3">
      <c r="B38" s="55"/>
      <c r="C38" s="55"/>
    </row>
    <row r="39" spans="2:3" s="52" customFormat="1" ht="18.75" x14ac:dyDescent="0.3">
      <c r="B39" s="55"/>
      <c r="C39" s="55"/>
    </row>
    <row r="40" spans="2:3" s="52" customFormat="1" ht="18.75" x14ac:dyDescent="0.3">
      <c r="B40" s="249"/>
      <c r="C40" s="249"/>
    </row>
    <row r="41" spans="2:3" s="52" customFormat="1" ht="18.75" x14ac:dyDescent="0.3">
      <c r="B41" s="55"/>
      <c r="C41" s="55"/>
    </row>
    <row r="42" spans="2:3" s="52" customFormat="1" ht="18.75" x14ac:dyDescent="0.3">
      <c r="B42" s="55"/>
      <c r="C42" s="55"/>
    </row>
    <row r="43" spans="2:3" s="52" customFormat="1" ht="18.75" x14ac:dyDescent="0.3">
      <c r="B43" s="249"/>
      <c r="C43" s="249"/>
    </row>
  </sheetData>
  <mergeCells count="20">
    <mergeCell ref="A10:E10"/>
    <mergeCell ref="B13:C14"/>
    <mergeCell ref="A13:A14"/>
    <mergeCell ref="D13:E13"/>
    <mergeCell ref="B24:C24"/>
    <mergeCell ref="B18:C18"/>
    <mergeCell ref="B19:C19"/>
    <mergeCell ref="B20:C20"/>
    <mergeCell ref="B21:C21"/>
    <mergeCell ref="B22:C22"/>
    <mergeCell ref="B23:C23"/>
    <mergeCell ref="B15:C15"/>
    <mergeCell ref="B16:C16"/>
    <mergeCell ref="B17:C17"/>
    <mergeCell ref="B43:C43"/>
    <mergeCell ref="B25:C25"/>
    <mergeCell ref="B26:C26"/>
    <mergeCell ref="B27:C27"/>
    <mergeCell ref="B32:C32"/>
    <mergeCell ref="B40:C40"/>
  </mergeCells>
  <pageMargins left="1.1811023622047245" right="0.39370078740157483" top="0.78740157480314965" bottom="0.78740157480314965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прилож.1</vt:lpstr>
      <vt:lpstr>прилож.2</vt:lpstr>
      <vt:lpstr>прилож.3</vt:lpstr>
      <vt:lpstr>прилож.4</vt:lpstr>
      <vt:lpstr>прилож.5</vt:lpstr>
      <vt:lpstr>прилож.6</vt:lpstr>
      <vt:lpstr>прилож.7</vt:lpstr>
      <vt:lpstr>прилож.8</vt:lpstr>
      <vt:lpstr>прилож.9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LvovskayUG_6211</cp:lastModifiedBy>
  <cp:lastPrinted>2021-11-29T07:36:17Z</cp:lastPrinted>
  <dcterms:created xsi:type="dcterms:W3CDTF">1996-10-08T23:32:33Z</dcterms:created>
  <dcterms:modified xsi:type="dcterms:W3CDTF">2021-12-02T12:25:53Z</dcterms:modified>
</cp:coreProperties>
</file>