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0730" windowHeight="11550" activeTab="2"/>
  </bookViews>
  <sheets>
    <sheet name="прилож.1(2021)" sheetId="26" r:id="rId1"/>
    <sheet name="прилож.2(2021)" sheetId="27" r:id="rId2"/>
    <sheet name="прилож.3" sheetId="29" r:id="rId3"/>
    <sheet name="прилож.4(2021)" sheetId="44" r:id="rId4"/>
    <sheet name="прилож.5 " sheetId="45" r:id="rId5"/>
    <sheet name="прилож.6" sheetId="50" r:id="rId6"/>
    <sheet name="прилож.7" sheetId="37" r:id="rId7"/>
    <sheet name="прилож.8" sheetId="46" r:id="rId8"/>
    <sheet name="прилож.9" sheetId="47" r:id="rId9"/>
    <sheet name="прилож.10" sheetId="48" r:id="rId10"/>
    <sheet name="прилож.11" sheetId="49" r:id="rId11"/>
  </sheets>
  <definedNames>
    <definedName name="_xlnm._FilterDatabase" localSheetId="3" hidden="1">'прилож.4(2021)'!$A$12:$J$229</definedName>
  </definedNames>
  <calcPr calcId="145621"/>
</workbook>
</file>

<file path=xl/calcChain.xml><?xml version="1.0" encoding="utf-8"?>
<calcChain xmlns="http://schemas.openxmlformats.org/spreadsheetml/2006/main">
  <c r="G174" i="50" l="1"/>
  <c r="F204" i="50"/>
  <c r="F211" i="50"/>
  <c r="F210" i="50"/>
  <c r="F209" i="50"/>
  <c r="H224" i="50"/>
  <c r="G224" i="50"/>
  <c r="F224" i="50"/>
  <c r="H223" i="50"/>
  <c r="G223" i="50"/>
  <c r="F223" i="50"/>
  <c r="H222" i="50"/>
  <c r="G222" i="50"/>
  <c r="F222" i="50"/>
  <c r="H220" i="50"/>
  <c r="G220" i="50"/>
  <c r="F220" i="50"/>
  <c r="H219" i="50"/>
  <c r="G219" i="50"/>
  <c r="F219" i="50"/>
  <c r="H218" i="50"/>
  <c r="G218" i="50"/>
  <c r="F218" i="50"/>
  <c r="H216" i="50"/>
  <c r="G216" i="50"/>
  <c r="F216" i="50"/>
  <c r="H215" i="50"/>
  <c r="G215" i="50"/>
  <c r="F215" i="50"/>
  <c r="H214" i="50"/>
  <c r="G214" i="50"/>
  <c r="F214" i="50"/>
  <c r="H213" i="50"/>
  <c r="G213" i="50"/>
  <c r="F213" i="50"/>
  <c r="D180" i="44"/>
  <c r="F191" i="44"/>
  <c r="E191" i="44"/>
  <c r="D191" i="44"/>
  <c r="F190" i="44"/>
  <c r="E190" i="44"/>
  <c r="D190" i="44"/>
  <c r="F189" i="44"/>
  <c r="E189" i="44"/>
  <c r="D189" i="44"/>
  <c r="F187" i="44"/>
  <c r="E187" i="44"/>
  <c r="D187" i="44"/>
  <c r="F186" i="44"/>
  <c r="E186" i="44"/>
  <c r="D186" i="44"/>
  <c r="F185" i="44"/>
  <c r="E185" i="44"/>
  <c r="D185" i="44"/>
  <c r="F183" i="44"/>
  <c r="F182" i="44"/>
  <c r="F181" i="44"/>
  <c r="F180" i="44"/>
  <c r="E180" i="44"/>
  <c r="E181" i="44"/>
  <c r="E182" i="44"/>
  <c r="E183" i="44"/>
  <c r="D183" i="44"/>
  <c r="D182" i="44"/>
  <c r="D181" i="44"/>
  <c r="D167" i="44" l="1"/>
  <c r="D168" i="44"/>
  <c r="D169" i="44"/>
  <c r="C60" i="26" l="1"/>
  <c r="C59" i="26" s="1"/>
  <c r="C63" i="26"/>
  <c r="H146" i="50" l="1"/>
  <c r="H145" i="50" s="1"/>
  <c r="G146" i="50"/>
  <c r="G145" i="50" s="1"/>
  <c r="F146" i="50"/>
  <c r="F145" i="50" s="1"/>
  <c r="H110" i="50" l="1"/>
  <c r="G110" i="50"/>
  <c r="F110" i="50"/>
  <c r="H58" i="50"/>
  <c r="G58" i="50"/>
  <c r="H57" i="50"/>
  <c r="G57" i="50"/>
  <c r="F57" i="50"/>
  <c r="F58" i="50"/>
  <c r="D31" i="44" l="1"/>
  <c r="E196" i="44" l="1"/>
  <c r="E195" i="44" s="1"/>
  <c r="E194" i="44" s="1"/>
  <c r="E193" i="44" s="1"/>
  <c r="F196" i="44"/>
  <c r="F195" i="44" s="1"/>
  <c r="F194" i="44" s="1"/>
  <c r="F193" i="44" s="1"/>
  <c r="D196" i="44"/>
  <c r="D195" i="44" s="1"/>
  <c r="D194" i="44" s="1"/>
  <c r="D193" i="44" s="1"/>
  <c r="E146" i="44"/>
  <c r="E145" i="44" s="1"/>
  <c r="E144" i="44" s="1"/>
  <c r="F146" i="44"/>
  <c r="F145" i="44" s="1"/>
  <c r="F144" i="44" s="1"/>
  <c r="D146" i="44"/>
  <c r="D145" i="44" s="1"/>
  <c r="D144" i="44" s="1"/>
  <c r="E150" i="44"/>
  <c r="E149" i="44" s="1"/>
  <c r="E148" i="44" s="1"/>
  <c r="F150" i="44"/>
  <c r="F149" i="44" s="1"/>
  <c r="F148" i="44" s="1"/>
  <c r="D150" i="44"/>
  <c r="D149" i="44" s="1"/>
  <c r="D148" i="44" s="1"/>
  <c r="E153" i="44"/>
  <c r="E152" i="44" s="1"/>
  <c r="F153" i="44"/>
  <c r="F152" i="44" s="1"/>
  <c r="D153" i="44"/>
  <c r="D152" i="44" s="1"/>
  <c r="E156" i="44"/>
  <c r="E155" i="44" s="1"/>
  <c r="F156" i="44"/>
  <c r="F155" i="44" s="1"/>
  <c r="D156" i="44"/>
  <c r="D155" i="44" s="1"/>
  <c r="E137" i="44"/>
  <c r="E136" i="44" s="1"/>
  <c r="E135" i="44" s="1"/>
  <c r="F137" i="44"/>
  <c r="F136" i="44" s="1"/>
  <c r="F135" i="44" s="1"/>
  <c r="D137" i="44"/>
  <c r="D136" i="44" s="1"/>
  <c r="D135" i="44" s="1"/>
  <c r="E120" i="44"/>
  <c r="E119" i="44" s="1"/>
  <c r="F120" i="44"/>
  <c r="F119" i="44" s="1"/>
  <c r="D120" i="44"/>
  <c r="D119" i="44" s="1"/>
  <c r="H152" i="50" l="1"/>
  <c r="G152" i="50"/>
  <c r="H151" i="50"/>
  <c r="G151" i="50"/>
  <c r="F151" i="50"/>
  <c r="F152" i="50"/>
  <c r="H172" i="50"/>
  <c r="G172" i="50"/>
  <c r="F172" i="50"/>
  <c r="H155" i="50"/>
  <c r="G155" i="50"/>
  <c r="H154" i="50"/>
  <c r="G154" i="50"/>
  <c r="F154" i="50"/>
  <c r="F155" i="50"/>
  <c r="H158" i="50"/>
  <c r="G158" i="50"/>
  <c r="H157" i="50"/>
  <c r="G157" i="50"/>
  <c r="F157" i="50"/>
  <c r="F158" i="50"/>
  <c r="G149" i="50"/>
  <c r="G148" i="50" s="1"/>
  <c r="G147" i="50" s="1"/>
  <c r="H86" i="50"/>
  <c r="G86" i="50"/>
  <c r="H120" i="50"/>
  <c r="H117" i="50" s="1"/>
  <c r="G120" i="50"/>
  <c r="G117" i="50" s="1"/>
  <c r="H119" i="50"/>
  <c r="H118" i="50" s="1"/>
  <c r="G119" i="50"/>
  <c r="G118" i="50" s="1"/>
  <c r="F119" i="50"/>
  <c r="F118" i="50" s="1"/>
  <c r="F120" i="50"/>
  <c r="F117" i="50" s="1"/>
  <c r="F86" i="50"/>
  <c r="H275" i="50"/>
  <c r="H274" i="50" s="1"/>
  <c r="H273" i="50" s="1"/>
  <c r="H272" i="50" s="1"/>
  <c r="H271" i="50" s="1"/>
  <c r="H270" i="50" s="1"/>
  <c r="H269" i="50" s="1"/>
  <c r="G275" i="50"/>
  <c r="G274" i="50" s="1"/>
  <c r="G273" i="50" s="1"/>
  <c r="G272" i="50" s="1"/>
  <c r="G271" i="50" s="1"/>
  <c r="G270" i="50" s="1"/>
  <c r="G269" i="50" s="1"/>
  <c r="F275" i="50"/>
  <c r="F274" i="50" s="1"/>
  <c r="F273" i="50" s="1"/>
  <c r="F272" i="50" s="1"/>
  <c r="F271" i="50" s="1"/>
  <c r="F270" i="50" s="1"/>
  <c r="F269" i="50" s="1"/>
  <c r="H267" i="50"/>
  <c r="H266" i="50" s="1"/>
  <c r="H265" i="50" s="1"/>
  <c r="G267" i="50"/>
  <c r="G266" i="50" s="1"/>
  <c r="G265" i="50" s="1"/>
  <c r="F267" i="50"/>
  <c r="F266" i="50" s="1"/>
  <c r="F265" i="50" s="1"/>
  <c r="H263" i="50"/>
  <c r="H262" i="50" s="1"/>
  <c r="H261" i="50" s="1"/>
  <c r="G263" i="50"/>
  <c r="G262" i="50" s="1"/>
  <c r="G261" i="50" s="1"/>
  <c r="F263" i="50"/>
  <c r="F262" i="50" s="1"/>
  <c r="F261" i="50" s="1"/>
  <c r="H256" i="50"/>
  <c r="H255" i="50" s="1"/>
  <c r="H254" i="50" s="1"/>
  <c r="H253" i="50" s="1"/>
  <c r="H252" i="50" s="1"/>
  <c r="H251" i="50" s="1"/>
  <c r="G256" i="50"/>
  <c r="G255" i="50" s="1"/>
  <c r="G254" i="50" s="1"/>
  <c r="G253" i="50" s="1"/>
  <c r="G252" i="50" s="1"/>
  <c r="G251" i="50" s="1"/>
  <c r="F256" i="50"/>
  <c r="F255" i="50" s="1"/>
  <c r="F254" i="50" s="1"/>
  <c r="F253" i="50" s="1"/>
  <c r="F252" i="50" s="1"/>
  <c r="F251" i="50" s="1"/>
  <c r="H249" i="50"/>
  <c r="H248" i="50" s="1"/>
  <c r="H247" i="50" s="1"/>
  <c r="G249" i="50"/>
  <c r="G248" i="50" s="1"/>
  <c r="G247" i="50" s="1"/>
  <c r="F249" i="50"/>
  <c r="F248" i="50" s="1"/>
  <c r="F247" i="50" s="1"/>
  <c r="H237" i="50"/>
  <c r="H236" i="50" s="1"/>
  <c r="H235" i="50" s="1"/>
  <c r="G237" i="50"/>
  <c r="G236" i="50" s="1"/>
  <c r="G235" i="50" s="1"/>
  <c r="F237" i="50"/>
  <c r="F236" i="50" s="1"/>
  <c r="F235" i="50" s="1"/>
  <c r="H230" i="50"/>
  <c r="H229" i="50" s="1"/>
  <c r="H228" i="50" s="1"/>
  <c r="H227" i="50" s="1"/>
  <c r="H226" i="50" s="1"/>
  <c r="G230" i="50"/>
  <c r="G229" i="50" s="1"/>
  <c r="G228" i="50" s="1"/>
  <c r="G227" i="50" s="1"/>
  <c r="G226" i="50" s="1"/>
  <c r="F230" i="50"/>
  <c r="F229" i="50" s="1"/>
  <c r="F228" i="50" s="1"/>
  <c r="F227" i="50" s="1"/>
  <c r="F226" i="50" s="1"/>
  <c r="H207" i="50"/>
  <c r="H206" i="50" s="1"/>
  <c r="H205" i="50" s="1"/>
  <c r="H204" i="50" s="1"/>
  <c r="G207" i="50"/>
  <c r="G206" i="50" s="1"/>
  <c r="G205" i="50" s="1"/>
  <c r="G204" i="50" s="1"/>
  <c r="F207" i="50"/>
  <c r="F206" i="50" s="1"/>
  <c r="F205" i="50" s="1"/>
  <c r="H202" i="50"/>
  <c r="H201" i="50" s="1"/>
  <c r="H200" i="50" s="1"/>
  <c r="H199" i="50" s="1"/>
  <c r="G202" i="50"/>
  <c r="G201" i="50" s="1"/>
  <c r="G200" i="50" s="1"/>
  <c r="G199" i="50" s="1"/>
  <c r="F202" i="50"/>
  <c r="F201" i="50" s="1"/>
  <c r="F200" i="50" s="1"/>
  <c r="F199" i="50" s="1"/>
  <c r="H197" i="50"/>
  <c r="H196" i="50" s="1"/>
  <c r="H195" i="50" s="1"/>
  <c r="G197" i="50"/>
  <c r="G196" i="50" s="1"/>
  <c r="G195" i="50" s="1"/>
  <c r="F197" i="50"/>
  <c r="F196" i="50" s="1"/>
  <c r="F195" i="50" s="1"/>
  <c r="H193" i="50"/>
  <c r="H192" i="50" s="1"/>
  <c r="G193" i="50"/>
  <c r="G192" i="50" s="1"/>
  <c r="F193" i="50"/>
  <c r="F192" i="50" s="1"/>
  <c r="H190" i="50"/>
  <c r="H189" i="50" s="1"/>
  <c r="G190" i="50"/>
  <c r="G189" i="50" s="1"/>
  <c r="F190" i="50"/>
  <c r="F189" i="50" s="1"/>
  <c r="H185" i="50"/>
  <c r="H184" i="50" s="1"/>
  <c r="H183" i="50" s="1"/>
  <c r="H182" i="50" s="1"/>
  <c r="G185" i="50"/>
  <c r="G184" i="50" s="1"/>
  <c r="G183" i="50" s="1"/>
  <c r="G182" i="50" s="1"/>
  <c r="F185" i="50"/>
  <c r="F184" i="50" s="1"/>
  <c r="F183" i="50" s="1"/>
  <c r="F182" i="50" s="1"/>
  <c r="H179" i="50"/>
  <c r="H178" i="50" s="1"/>
  <c r="H177" i="50" s="1"/>
  <c r="H176" i="50" s="1"/>
  <c r="H175" i="50" s="1"/>
  <c r="G179" i="50"/>
  <c r="G178" i="50" s="1"/>
  <c r="G177" i="50" s="1"/>
  <c r="G176" i="50" s="1"/>
  <c r="G175" i="50" s="1"/>
  <c r="F179" i="50"/>
  <c r="F178" i="50" s="1"/>
  <c r="F177" i="50" s="1"/>
  <c r="F176" i="50" s="1"/>
  <c r="F175" i="50" s="1"/>
  <c r="H171" i="50"/>
  <c r="H170" i="50" s="1"/>
  <c r="H169" i="50" s="1"/>
  <c r="H168" i="50" s="1"/>
  <c r="H144" i="50" s="1"/>
  <c r="G171" i="50"/>
  <c r="G170" i="50" s="1"/>
  <c r="G169" i="50" s="1"/>
  <c r="G168" i="50" s="1"/>
  <c r="G144" i="50" s="1"/>
  <c r="F171" i="50"/>
  <c r="F170" i="50" s="1"/>
  <c r="F169" i="50" s="1"/>
  <c r="F168" i="50" s="1"/>
  <c r="F144" i="50" s="1"/>
  <c r="H166" i="50"/>
  <c r="H165" i="50" s="1"/>
  <c r="H164" i="50" s="1"/>
  <c r="H163" i="50" s="1"/>
  <c r="G166" i="50"/>
  <c r="G165" i="50" s="1"/>
  <c r="G164" i="50" s="1"/>
  <c r="G163" i="50" s="1"/>
  <c r="F166" i="50"/>
  <c r="F165" i="50" s="1"/>
  <c r="F164" i="50" s="1"/>
  <c r="F163" i="50" s="1"/>
  <c r="H161" i="50"/>
  <c r="H160" i="50" s="1"/>
  <c r="G161" i="50"/>
  <c r="G160" i="50" s="1"/>
  <c r="F161" i="50"/>
  <c r="F160" i="50" s="1"/>
  <c r="H149" i="50"/>
  <c r="H148" i="50" s="1"/>
  <c r="H147" i="50" s="1"/>
  <c r="F149" i="50"/>
  <c r="F148" i="50" s="1"/>
  <c r="F147" i="50" s="1"/>
  <c r="G142" i="50"/>
  <c r="G141" i="50" s="1"/>
  <c r="G140" i="50" s="1"/>
  <c r="F142" i="50"/>
  <c r="F141" i="50" s="1"/>
  <c r="F140" i="50" s="1"/>
  <c r="F139" i="50" s="1"/>
  <c r="F138" i="50" s="1"/>
  <c r="H136" i="50"/>
  <c r="H135" i="50" s="1"/>
  <c r="H134" i="50" s="1"/>
  <c r="H133" i="50" s="1"/>
  <c r="H132" i="50" s="1"/>
  <c r="G136" i="50"/>
  <c r="G135" i="50" s="1"/>
  <c r="G134" i="50" s="1"/>
  <c r="G133" i="50" s="1"/>
  <c r="G132" i="50" s="1"/>
  <c r="F136" i="50"/>
  <c r="F135" i="50" s="1"/>
  <c r="F134" i="50" s="1"/>
  <c r="F133" i="50" s="1"/>
  <c r="F132" i="50" s="1"/>
  <c r="H129" i="50"/>
  <c r="G129" i="50"/>
  <c r="F129" i="50"/>
  <c r="H115" i="50"/>
  <c r="H114" i="50" s="1"/>
  <c r="H113" i="50" s="1"/>
  <c r="H112" i="50" s="1"/>
  <c r="G115" i="50"/>
  <c r="G114" i="50" s="1"/>
  <c r="G113" i="50" s="1"/>
  <c r="G112" i="50" s="1"/>
  <c r="F115" i="50"/>
  <c r="F114" i="50" s="1"/>
  <c r="F113" i="50" s="1"/>
  <c r="F112" i="50" s="1"/>
  <c r="G105" i="50"/>
  <c r="G104" i="50" s="1"/>
  <c r="G103" i="50" s="1"/>
  <c r="F105" i="50"/>
  <c r="F104" i="50" s="1"/>
  <c r="F103" i="50" s="1"/>
  <c r="H105" i="50"/>
  <c r="H104" i="50" s="1"/>
  <c r="H103" i="50" s="1"/>
  <c r="H101" i="50"/>
  <c r="H100" i="50" s="1"/>
  <c r="H99" i="50" s="1"/>
  <c r="G101" i="50"/>
  <c r="G100" i="50" s="1"/>
  <c r="G99" i="50" s="1"/>
  <c r="F101" i="50"/>
  <c r="F100" i="50" s="1"/>
  <c r="F99" i="50" s="1"/>
  <c r="H97" i="50"/>
  <c r="H96" i="50" s="1"/>
  <c r="H95" i="50" s="1"/>
  <c r="G97" i="50"/>
  <c r="G96" i="50" s="1"/>
  <c r="G95" i="50" s="1"/>
  <c r="F97" i="50"/>
  <c r="F96" i="50" s="1"/>
  <c r="F95" i="50" s="1"/>
  <c r="H93" i="50"/>
  <c r="H92" i="50" s="1"/>
  <c r="H91" i="50" s="1"/>
  <c r="G93" i="50"/>
  <c r="G92" i="50" s="1"/>
  <c r="G91" i="50" s="1"/>
  <c r="F93" i="50"/>
  <c r="F92" i="50" s="1"/>
  <c r="F91" i="50" s="1"/>
  <c r="H88" i="50"/>
  <c r="G88" i="50"/>
  <c r="F88" i="50"/>
  <c r="H81" i="50"/>
  <c r="G81" i="50"/>
  <c r="F81" i="50"/>
  <c r="H79" i="50"/>
  <c r="G79" i="50"/>
  <c r="F79" i="50"/>
  <c r="H75" i="50"/>
  <c r="H74" i="50" s="1"/>
  <c r="H73" i="50" s="1"/>
  <c r="G75" i="50"/>
  <c r="G74" i="50" s="1"/>
  <c r="G73" i="50" s="1"/>
  <c r="F75" i="50"/>
  <c r="F74" i="50" s="1"/>
  <c r="F73" i="50" s="1"/>
  <c r="H71" i="50"/>
  <c r="G71" i="50"/>
  <c r="F71" i="50"/>
  <c r="H69" i="50"/>
  <c r="G69" i="50"/>
  <c r="F69" i="50"/>
  <c r="H67" i="50"/>
  <c r="G67" i="50"/>
  <c r="F67" i="50"/>
  <c r="F59" i="50"/>
  <c r="F56" i="50" s="1"/>
  <c r="H60" i="50"/>
  <c r="G60" i="50"/>
  <c r="H59" i="50"/>
  <c r="H56" i="50" s="1"/>
  <c r="G59" i="50"/>
  <c r="H54" i="50"/>
  <c r="H53" i="50" s="1"/>
  <c r="H52" i="50" s="1"/>
  <c r="H51" i="50" s="1"/>
  <c r="H50" i="50" s="1"/>
  <c r="G54" i="50"/>
  <c r="G53" i="50" s="1"/>
  <c r="G52" i="50" s="1"/>
  <c r="G51" i="50" s="1"/>
  <c r="G50" i="50" s="1"/>
  <c r="F54" i="50"/>
  <c r="F53" i="50" s="1"/>
  <c r="F52" i="50" s="1"/>
  <c r="F51" i="50" s="1"/>
  <c r="F50" i="50" s="1"/>
  <c r="H48" i="50"/>
  <c r="H47" i="50" s="1"/>
  <c r="G48" i="50"/>
  <c r="G47" i="50" s="1"/>
  <c r="F48" i="50"/>
  <c r="F47" i="50" s="1"/>
  <c r="H46" i="50"/>
  <c r="G46" i="50"/>
  <c r="F46" i="50"/>
  <c r="H45" i="50"/>
  <c r="G45" i="50"/>
  <c r="F45" i="50"/>
  <c r="H43" i="50"/>
  <c r="G43" i="50"/>
  <c r="F43" i="50"/>
  <c r="H41" i="50"/>
  <c r="G41" i="50"/>
  <c r="F41" i="50"/>
  <c r="H27" i="50"/>
  <c r="G27" i="50"/>
  <c r="F27" i="50"/>
  <c r="G109" i="50" l="1"/>
  <c r="G108" i="50" s="1"/>
  <c r="G107" i="50" s="1"/>
  <c r="H109" i="50"/>
  <c r="H108" i="50" s="1"/>
  <c r="H107" i="50" s="1"/>
  <c r="F109" i="50"/>
  <c r="F108" i="50" s="1"/>
  <c r="F107" i="50" s="1"/>
  <c r="H85" i="50"/>
  <c r="H84" i="50" s="1"/>
  <c r="H83" i="50" s="1"/>
  <c r="F127" i="50"/>
  <c r="F126" i="50" s="1"/>
  <c r="F125" i="50" s="1"/>
  <c r="F124" i="50" s="1"/>
  <c r="F123" i="50" s="1"/>
  <c r="F122" i="50" s="1"/>
  <c r="G40" i="50"/>
  <c r="H25" i="50"/>
  <c r="H24" i="50" s="1"/>
  <c r="H23" i="50" s="1"/>
  <c r="H22" i="50" s="1"/>
  <c r="H21" i="50" s="1"/>
  <c r="G85" i="50"/>
  <c r="G84" i="50" s="1"/>
  <c r="G83" i="50" s="1"/>
  <c r="F78" i="50"/>
  <c r="F77" i="50" s="1"/>
  <c r="G241" i="50"/>
  <c r="G240" i="50" s="1"/>
  <c r="G239" i="50" s="1"/>
  <c r="G234" i="50" s="1"/>
  <c r="H246" i="50"/>
  <c r="H244" i="50" s="1"/>
  <c r="H243" i="50" s="1"/>
  <c r="G25" i="50"/>
  <c r="G24" i="50" s="1"/>
  <c r="G23" i="50" s="1"/>
  <c r="G22" i="50" s="1"/>
  <c r="G21" i="50" s="1"/>
  <c r="H78" i="50"/>
  <c r="H77" i="50" s="1"/>
  <c r="H40" i="50"/>
  <c r="H66" i="50"/>
  <c r="H65" i="50" s="1"/>
  <c r="G34" i="50"/>
  <c r="F241" i="50"/>
  <c r="F240" i="50" s="1"/>
  <c r="F239" i="50" s="1"/>
  <c r="F234" i="50" s="1"/>
  <c r="H260" i="50"/>
  <c r="H259" i="50" s="1"/>
  <c r="H258" i="50" s="1"/>
  <c r="F25" i="50"/>
  <c r="F24" i="50" s="1"/>
  <c r="F23" i="50" s="1"/>
  <c r="F22" i="50" s="1"/>
  <c r="F21" i="50" s="1"/>
  <c r="G38" i="50"/>
  <c r="G37" i="50" s="1"/>
  <c r="G56" i="50"/>
  <c r="G188" i="50"/>
  <c r="G187" i="50" s="1"/>
  <c r="G181" i="50" s="1"/>
  <c r="F66" i="50"/>
  <c r="F65" i="50" s="1"/>
  <c r="F33" i="50"/>
  <c r="F32" i="50" s="1"/>
  <c r="F38" i="50"/>
  <c r="F37" i="50" s="1"/>
  <c r="F40" i="50"/>
  <c r="G66" i="50"/>
  <c r="G65" i="50" s="1"/>
  <c r="F246" i="50"/>
  <c r="F245" i="50" s="1"/>
  <c r="G127" i="50"/>
  <c r="G126" i="50" s="1"/>
  <c r="G125" i="50" s="1"/>
  <c r="G124" i="50" s="1"/>
  <c r="G123" i="50" s="1"/>
  <c r="G122" i="50" s="1"/>
  <c r="H127" i="50"/>
  <c r="H126" i="50" s="1"/>
  <c r="H125" i="50" s="1"/>
  <c r="H124" i="50" s="1"/>
  <c r="H123" i="50" s="1"/>
  <c r="H122" i="50" s="1"/>
  <c r="F188" i="50"/>
  <c r="F187" i="50" s="1"/>
  <c r="G246" i="50"/>
  <c r="G244" i="50" s="1"/>
  <c r="G243" i="50" s="1"/>
  <c r="H38" i="50"/>
  <c r="H37" i="50" s="1"/>
  <c r="F60" i="50"/>
  <c r="F85" i="50"/>
  <c r="F84" i="50" s="1"/>
  <c r="F83" i="50" s="1"/>
  <c r="F90" i="50"/>
  <c r="G78" i="50"/>
  <c r="G77" i="50" s="1"/>
  <c r="G90" i="50"/>
  <c r="H90" i="50"/>
  <c r="F131" i="50"/>
  <c r="F260" i="50"/>
  <c r="F259" i="50" s="1"/>
  <c r="F258" i="50" s="1"/>
  <c r="H142" i="50"/>
  <c r="H141" i="50" s="1"/>
  <c r="H140" i="50" s="1"/>
  <c r="H139" i="50"/>
  <c r="H138" i="50" s="1"/>
  <c r="G260" i="50"/>
  <c r="G259" i="50" s="1"/>
  <c r="G258" i="50" s="1"/>
  <c r="G139" i="50"/>
  <c r="G138" i="50" s="1"/>
  <c r="H188" i="50"/>
  <c r="H187" i="50" s="1"/>
  <c r="H181" i="50" s="1"/>
  <c r="H174" i="50" s="1"/>
  <c r="H241" i="50"/>
  <c r="H240" i="50" s="1"/>
  <c r="H239" i="50" s="1"/>
  <c r="H234" i="50" s="1"/>
  <c r="F181" i="50" l="1"/>
  <c r="F174" i="50" s="1"/>
  <c r="F233" i="50"/>
  <c r="F232" i="50"/>
  <c r="G233" i="50"/>
  <c r="G232" i="50"/>
  <c r="H232" i="50"/>
  <c r="H233" i="50"/>
  <c r="F64" i="50"/>
  <c r="G64" i="50"/>
  <c r="G63" i="50" s="1"/>
  <c r="G62" i="50" s="1"/>
  <c r="H64" i="50"/>
  <c r="H63" i="50" s="1"/>
  <c r="H62" i="50" s="1"/>
  <c r="H245" i="50"/>
  <c r="F63" i="50"/>
  <c r="F62" i="50" s="1"/>
  <c r="G36" i="50"/>
  <c r="G33" i="50"/>
  <c r="G32" i="50" s="1"/>
  <c r="F36" i="50"/>
  <c r="F31" i="50" s="1"/>
  <c r="F30" i="50" s="1"/>
  <c r="F29" i="50" s="1"/>
  <c r="F244" i="50"/>
  <c r="F243" i="50" s="1"/>
  <c r="G245" i="50"/>
  <c r="H36" i="50"/>
  <c r="F34" i="50"/>
  <c r="H131" i="50"/>
  <c r="H33" i="50"/>
  <c r="H32" i="50" s="1"/>
  <c r="H34" i="50"/>
  <c r="G131" i="50"/>
  <c r="F20" i="50" l="1"/>
  <c r="F278" i="50" s="1"/>
  <c r="F19" i="50" s="1"/>
  <c r="G31" i="50"/>
  <c r="G30" i="50" s="1"/>
  <c r="G29" i="50" s="1"/>
  <c r="G20" i="50" s="1"/>
  <c r="G278" i="50" s="1"/>
  <c r="G19" i="50" s="1"/>
  <c r="H31" i="50"/>
  <c r="H30" i="50" s="1"/>
  <c r="H29" i="50" s="1"/>
  <c r="H20" i="50" s="1"/>
  <c r="H278" i="50" s="1"/>
  <c r="H19" i="50" s="1"/>
  <c r="C32" i="45" l="1"/>
  <c r="D18" i="45"/>
  <c r="C18" i="45"/>
  <c r="D36" i="45" l="1"/>
  <c r="E16" i="37"/>
  <c r="E18" i="37"/>
  <c r="D18" i="47"/>
  <c r="C18" i="47"/>
  <c r="F18" i="46"/>
  <c r="E18" i="46"/>
  <c r="D18" i="46"/>
  <c r="C18" i="46"/>
  <c r="D61" i="26" l="1"/>
  <c r="D60" i="26" s="1"/>
  <c r="E61" i="26"/>
  <c r="E60" i="26" s="1"/>
  <c r="C61" i="26"/>
  <c r="D56" i="26" l="1"/>
  <c r="E56" i="26"/>
  <c r="C56" i="26"/>
  <c r="F25" i="44" l="1"/>
  <c r="E25" i="44"/>
  <c r="D25" i="44"/>
  <c r="E214" i="44" l="1"/>
  <c r="E213" i="44" s="1"/>
  <c r="F214" i="44"/>
  <c r="F213" i="44" s="1"/>
  <c r="D214" i="44"/>
  <c r="D213" i="44" s="1"/>
  <c r="E47" i="44" l="1"/>
  <c r="F47" i="44"/>
  <c r="D47" i="44"/>
  <c r="D16" i="37" l="1"/>
  <c r="D32" i="45" l="1"/>
  <c r="D16" i="45" s="1"/>
  <c r="E32" i="45"/>
  <c r="C16" i="45"/>
  <c r="E27" i="37" l="1"/>
  <c r="D27" i="37"/>
  <c r="C27" i="37"/>
  <c r="E26" i="37"/>
  <c r="D26" i="37"/>
  <c r="C26" i="37"/>
  <c r="E25" i="37"/>
  <c r="D25" i="37"/>
  <c r="C25" i="37"/>
  <c r="E23" i="37"/>
  <c r="D23" i="37"/>
  <c r="C23" i="37"/>
  <c r="E22" i="37"/>
  <c r="D22" i="37"/>
  <c r="C22" i="37"/>
  <c r="E21" i="37"/>
  <c r="E20" i="37" s="1"/>
  <c r="D21" i="37"/>
  <c r="C21" i="37"/>
  <c r="D18" i="37"/>
  <c r="C18" i="37"/>
  <c r="C16" i="37"/>
  <c r="C15" i="37" s="1"/>
  <c r="E15" i="37"/>
  <c r="D15" i="37"/>
  <c r="E14" i="37" l="1"/>
  <c r="D20" i="37"/>
  <c r="D14" i="37" s="1"/>
  <c r="C20" i="37"/>
  <c r="C14" i="37" s="1"/>
  <c r="E43" i="45"/>
  <c r="D43" i="45"/>
  <c r="C43" i="45"/>
  <c r="F201" i="44" l="1"/>
  <c r="E28" i="44" l="1"/>
  <c r="E27" i="44" s="1"/>
  <c r="F28" i="44"/>
  <c r="F27" i="44" s="1"/>
  <c r="D28" i="44"/>
  <c r="D27" i="44" s="1"/>
  <c r="E45" i="44"/>
  <c r="E44" i="44" s="1"/>
  <c r="F45" i="44"/>
  <c r="F44" i="44" s="1"/>
  <c r="F102" i="44" l="1"/>
  <c r="F101" i="44" s="1"/>
  <c r="E102" i="44"/>
  <c r="E101" i="44" s="1"/>
  <c r="D102" i="44"/>
  <c r="D101" i="44" s="1"/>
  <c r="C42" i="26" l="1"/>
  <c r="D26" i="45" l="1"/>
  <c r="E26" i="45"/>
  <c r="C26" i="45"/>
  <c r="F124" i="44" l="1"/>
  <c r="F123" i="44" s="1"/>
  <c r="F122" i="44" s="1"/>
  <c r="E124" i="44"/>
  <c r="E123" i="44" s="1"/>
  <c r="E122" i="44" s="1"/>
  <c r="D124" i="44"/>
  <c r="D123" i="44" s="1"/>
  <c r="D122" i="44" s="1"/>
  <c r="F117" i="44"/>
  <c r="F116" i="44" s="1"/>
  <c r="F115" i="44" s="1"/>
  <c r="F114" i="44" s="1"/>
  <c r="E117" i="44"/>
  <c r="E116" i="44" s="1"/>
  <c r="E115" i="44" s="1"/>
  <c r="D117" i="44"/>
  <c r="D116" i="44" s="1"/>
  <c r="D115" i="44" s="1"/>
  <c r="F226" i="44"/>
  <c r="E226" i="44"/>
  <c r="D226" i="44"/>
  <c r="F225" i="44"/>
  <c r="F224" i="44" s="1"/>
  <c r="E225" i="44"/>
  <c r="E224" i="44" s="1"/>
  <c r="D225" i="44"/>
  <c r="D224" i="44" s="1"/>
  <c r="F222" i="44"/>
  <c r="F221" i="44" s="1"/>
  <c r="F220" i="44" s="1"/>
  <c r="E222" i="44"/>
  <c r="E221" i="44" s="1"/>
  <c r="E220" i="44" s="1"/>
  <c r="D222" i="44"/>
  <c r="D221" i="44" s="1"/>
  <c r="D220" i="44" s="1"/>
  <c r="F218" i="44"/>
  <c r="F217" i="44" s="1"/>
  <c r="F216" i="44" s="1"/>
  <c r="E218" i="44"/>
  <c r="E217" i="44" s="1"/>
  <c r="E216" i="44" s="1"/>
  <c r="D218" i="44"/>
  <c r="D217" i="44" s="1"/>
  <c r="D216" i="44" s="1"/>
  <c r="F211" i="44"/>
  <c r="F210" i="44" s="1"/>
  <c r="E211" i="44"/>
  <c r="E210" i="44" s="1"/>
  <c r="D211" i="44"/>
  <c r="D210" i="44" s="1"/>
  <c r="F208" i="44"/>
  <c r="F207" i="44" s="1"/>
  <c r="E208" i="44"/>
  <c r="E207" i="44" s="1"/>
  <c r="D208" i="44"/>
  <c r="D207" i="44" s="1"/>
  <c r="E114" i="44" l="1"/>
  <c r="F206" i="44"/>
  <c r="F205" i="44" s="1"/>
  <c r="E206" i="44"/>
  <c r="E205" i="44" s="1"/>
  <c r="D114" i="44"/>
  <c r="D206" i="44"/>
  <c r="D205" i="44" s="1"/>
  <c r="E18" i="45"/>
  <c r="F203" i="44" l="1"/>
  <c r="E203" i="44"/>
  <c r="D203" i="44"/>
  <c r="E201" i="44"/>
  <c r="D201" i="44"/>
  <c r="E41" i="45" l="1"/>
  <c r="E38" i="45"/>
  <c r="E36" i="45"/>
  <c r="E29" i="45"/>
  <c r="E24" i="45"/>
  <c r="D41" i="45"/>
  <c r="D38" i="45"/>
  <c r="D29" i="45"/>
  <c r="D24" i="45"/>
  <c r="C41" i="45"/>
  <c r="C38" i="45"/>
  <c r="C36" i="45"/>
  <c r="C29" i="45"/>
  <c r="C24" i="45"/>
  <c r="E16" i="45" l="1"/>
  <c r="D200" i="44"/>
  <c r="D199" i="44" s="1"/>
  <c r="D198" i="44" s="1"/>
  <c r="F178" i="44"/>
  <c r="F177" i="44" s="1"/>
  <c r="F176" i="44" s="1"/>
  <c r="E178" i="44"/>
  <c r="E177" i="44" s="1"/>
  <c r="E176" i="44" s="1"/>
  <c r="D178" i="44"/>
  <c r="D177" i="44" s="1"/>
  <c r="D176" i="44" s="1"/>
  <c r="F174" i="44"/>
  <c r="F173" i="44" s="1"/>
  <c r="F172" i="44" s="1"/>
  <c r="E174" i="44"/>
  <c r="E173" i="44" s="1"/>
  <c r="E172" i="44" s="1"/>
  <c r="D174" i="44"/>
  <c r="D173" i="44" s="1"/>
  <c r="D172" i="44" s="1"/>
  <c r="F165" i="44"/>
  <c r="F164" i="44" s="1"/>
  <c r="F163" i="44" s="1"/>
  <c r="E165" i="44"/>
  <c r="E164" i="44" s="1"/>
  <c r="E163" i="44" s="1"/>
  <c r="D165" i="44"/>
  <c r="D164" i="44" s="1"/>
  <c r="D163" i="44" s="1"/>
  <c r="F161" i="44"/>
  <c r="F160" i="44" s="1"/>
  <c r="F159" i="44" s="1"/>
  <c r="E161" i="44"/>
  <c r="E160" i="44" s="1"/>
  <c r="E159" i="44" s="1"/>
  <c r="D161" i="44"/>
  <c r="D160" i="44" s="1"/>
  <c r="D159" i="44" s="1"/>
  <c r="F142" i="44"/>
  <c r="F141" i="44" s="1"/>
  <c r="F140" i="44" s="1"/>
  <c r="F139" i="44" s="1"/>
  <c r="E142" i="44"/>
  <c r="E141" i="44" s="1"/>
  <c r="E140" i="44" s="1"/>
  <c r="E139" i="44" s="1"/>
  <c r="D142" i="44"/>
  <c r="D141" i="44" s="1"/>
  <c r="D140" i="44" s="1"/>
  <c r="D139" i="44" s="1"/>
  <c r="F133" i="44"/>
  <c r="F132" i="44" s="1"/>
  <c r="F131" i="44" s="1"/>
  <c r="E133" i="44"/>
  <c r="E132" i="44" s="1"/>
  <c r="E131" i="44" s="1"/>
  <c r="D133" i="44"/>
  <c r="D132" i="44" s="1"/>
  <c r="D131" i="44" s="1"/>
  <c r="F129" i="44"/>
  <c r="F128" i="44" s="1"/>
  <c r="F127" i="44" s="1"/>
  <c r="E129" i="44"/>
  <c r="E128" i="44" s="1"/>
  <c r="E127" i="44" s="1"/>
  <c r="D129" i="44"/>
  <c r="D128" i="44" s="1"/>
  <c r="D127" i="44" s="1"/>
  <c r="F112" i="44"/>
  <c r="F111" i="44" s="1"/>
  <c r="F110" i="44" s="1"/>
  <c r="F109" i="44" s="1"/>
  <c r="E112" i="44"/>
  <c r="E111" i="44" s="1"/>
  <c r="E110" i="44" s="1"/>
  <c r="E109" i="44" s="1"/>
  <c r="D112" i="44"/>
  <c r="D111" i="44" s="1"/>
  <c r="D110" i="44" s="1"/>
  <c r="D109" i="44" s="1"/>
  <c r="F107" i="44"/>
  <c r="F106" i="44" s="1"/>
  <c r="F105" i="44" s="1"/>
  <c r="F104" i="44" s="1"/>
  <c r="E107" i="44"/>
  <c r="E106" i="44" s="1"/>
  <c r="E105" i="44" s="1"/>
  <c r="E104" i="44" s="1"/>
  <c r="D107" i="44"/>
  <c r="D106" i="44" s="1"/>
  <c r="D105" i="44" s="1"/>
  <c r="D104" i="44" s="1"/>
  <c r="F99" i="44"/>
  <c r="F98" i="44" s="1"/>
  <c r="E99" i="44"/>
  <c r="E98" i="44" s="1"/>
  <c r="D99" i="44"/>
  <c r="D98" i="44" s="1"/>
  <c r="D97" i="44" s="1"/>
  <c r="D96" i="44" s="1"/>
  <c r="F94" i="44"/>
  <c r="F93" i="44" s="1"/>
  <c r="F92" i="44" s="1"/>
  <c r="F91" i="44" s="1"/>
  <c r="E94" i="44"/>
  <c r="E93" i="44" s="1"/>
  <c r="E92" i="44" s="1"/>
  <c r="E91" i="44" s="1"/>
  <c r="D94" i="44"/>
  <c r="D93" i="44" s="1"/>
  <c r="D92" i="44" s="1"/>
  <c r="D91" i="44" s="1"/>
  <c r="F89" i="44"/>
  <c r="F88" i="44" s="1"/>
  <c r="F87" i="44" s="1"/>
  <c r="E89" i="44"/>
  <c r="E88" i="44" s="1"/>
  <c r="E87" i="44" s="1"/>
  <c r="D89" i="44"/>
  <c r="D88" i="44" s="1"/>
  <c r="D87" i="44" s="1"/>
  <c r="F85" i="44"/>
  <c r="F84" i="44" s="1"/>
  <c r="F83" i="44" s="1"/>
  <c r="E85" i="44"/>
  <c r="E84" i="44" s="1"/>
  <c r="E83" i="44" s="1"/>
  <c r="D85" i="44"/>
  <c r="D84" i="44" s="1"/>
  <c r="D83" i="44" s="1"/>
  <c r="F80" i="44"/>
  <c r="F79" i="44" s="1"/>
  <c r="F78" i="44" s="1"/>
  <c r="E80" i="44"/>
  <c r="E79" i="44" s="1"/>
  <c r="E78" i="44" s="1"/>
  <c r="D80" i="44"/>
  <c r="D79" i="44" s="1"/>
  <c r="D78" i="44" s="1"/>
  <c r="F76" i="44"/>
  <c r="F75" i="44" s="1"/>
  <c r="F74" i="44" s="1"/>
  <c r="E76" i="44"/>
  <c r="E75" i="44" s="1"/>
  <c r="E74" i="44" s="1"/>
  <c r="D76" i="44"/>
  <c r="D75" i="44" s="1"/>
  <c r="D74" i="44" s="1"/>
  <c r="F72" i="44"/>
  <c r="F71" i="44" s="1"/>
  <c r="F70" i="44" s="1"/>
  <c r="E72" i="44"/>
  <c r="E71" i="44" s="1"/>
  <c r="E70" i="44" s="1"/>
  <c r="D72" i="44"/>
  <c r="D71" i="44" s="1"/>
  <c r="D70" i="44" s="1"/>
  <c r="F68" i="44"/>
  <c r="F67" i="44" s="1"/>
  <c r="F66" i="44" s="1"/>
  <c r="E68" i="44"/>
  <c r="E67" i="44" s="1"/>
  <c r="E66" i="44" s="1"/>
  <c r="D68" i="44"/>
  <c r="D67" i="44" s="1"/>
  <c r="D66" i="44" s="1"/>
  <c r="F63" i="44"/>
  <c r="E63" i="44"/>
  <c r="D63" i="44"/>
  <c r="F61" i="44"/>
  <c r="E61" i="44"/>
  <c r="D61" i="44"/>
  <c r="F56" i="44"/>
  <c r="F55" i="44" s="1"/>
  <c r="F54" i="44" s="1"/>
  <c r="E56" i="44"/>
  <c r="E55" i="44" s="1"/>
  <c r="E54" i="44" s="1"/>
  <c r="D56" i="44"/>
  <c r="D55" i="44" s="1"/>
  <c r="D54" i="44" s="1"/>
  <c r="F52" i="44"/>
  <c r="F51" i="44" s="1"/>
  <c r="F50" i="44" s="1"/>
  <c r="E52" i="44"/>
  <c r="E51" i="44" s="1"/>
  <c r="E50" i="44" s="1"/>
  <c r="D52" i="44"/>
  <c r="D51" i="44" s="1"/>
  <c r="D50" i="44" s="1"/>
  <c r="D45" i="44"/>
  <c r="D44" i="44" s="1"/>
  <c r="F41" i="44"/>
  <c r="F40" i="44" s="1"/>
  <c r="F39" i="44" s="1"/>
  <c r="E41" i="44"/>
  <c r="E40" i="44" s="1"/>
  <c r="E39" i="44" s="1"/>
  <c r="D41" i="44"/>
  <c r="D40" i="44" s="1"/>
  <c r="D39" i="44" s="1"/>
  <c r="F37" i="44"/>
  <c r="F36" i="44" s="1"/>
  <c r="F35" i="44" s="1"/>
  <c r="E37" i="44"/>
  <c r="E36" i="44" s="1"/>
  <c r="E35" i="44" s="1"/>
  <c r="D37" i="44"/>
  <c r="D36" i="44" s="1"/>
  <c r="D35" i="44" s="1"/>
  <c r="F33" i="44"/>
  <c r="E33" i="44"/>
  <c r="D33" i="44"/>
  <c r="D30" i="44" s="1"/>
  <c r="F31" i="44"/>
  <c r="E31" i="44"/>
  <c r="F23" i="44"/>
  <c r="F22" i="44" s="1"/>
  <c r="E23" i="44"/>
  <c r="E22" i="44" s="1"/>
  <c r="D23" i="44"/>
  <c r="D22" i="44" s="1"/>
  <c r="F19" i="44"/>
  <c r="F18" i="44" s="1"/>
  <c r="F17" i="44" s="1"/>
  <c r="E19" i="44"/>
  <c r="E18" i="44" s="1"/>
  <c r="E17" i="44" s="1"/>
  <c r="D19" i="44"/>
  <c r="D18" i="44" s="1"/>
  <c r="D17" i="44" s="1"/>
  <c r="D171" i="44" l="1"/>
  <c r="D158" i="44"/>
  <c r="D229" i="44" s="1"/>
  <c r="F65" i="44"/>
  <c r="D21" i="44"/>
  <c r="D49" i="44"/>
  <c r="D126" i="44"/>
  <c r="F171" i="44"/>
  <c r="D65" i="44"/>
  <c r="F97" i="44"/>
  <c r="F96" i="44" s="1"/>
  <c r="E97" i="44"/>
  <c r="E96" i="44" s="1"/>
  <c r="F30" i="44"/>
  <c r="F21" i="44" s="1"/>
  <c r="E30" i="44"/>
  <c r="E21" i="44" s="1"/>
  <c r="E171" i="44"/>
  <c r="E65" i="44"/>
  <c r="D43" i="44"/>
  <c r="F49" i="44"/>
  <c r="E60" i="44"/>
  <c r="E59" i="44" s="1"/>
  <c r="E58" i="44" s="1"/>
  <c r="D60" i="44"/>
  <c r="D59" i="44" s="1"/>
  <c r="D58" i="44" s="1"/>
  <c r="F158" i="44"/>
  <c r="E158" i="44"/>
  <c r="E82" i="44"/>
  <c r="F82" i="44"/>
  <c r="E43" i="44"/>
  <c r="D82" i="44"/>
  <c r="E126" i="44"/>
  <c r="F60" i="44"/>
  <c r="F59" i="44" s="1"/>
  <c r="F58" i="44" s="1"/>
  <c r="F200" i="44"/>
  <c r="F199" i="44" s="1"/>
  <c r="F198" i="44" s="1"/>
  <c r="F43" i="44"/>
  <c r="F126" i="44"/>
  <c r="E49" i="44"/>
  <c r="E200" i="44"/>
  <c r="E199" i="44" s="1"/>
  <c r="E198" i="44" s="1"/>
  <c r="D16" i="44" l="1"/>
  <c r="D15" i="44" s="1"/>
  <c r="F16" i="44"/>
  <c r="F15" i="44" s="1"/>
  <c r="F229" i="44" s="1"/>
  <c r="E16" i="44"/>
  <c r="E15" i="44" s="1"/>
  <c r="E229" i="44" s="1"/>
  <c r="E68" i="26" l="1"/>
  <c r="D68" i="26"/>
  <c r="E66" i="26"/>
  <c r="D66" i="26"/>
  <c r="E54" i="26"/>
  <c r="E53" i="26" s="1"/>
  <c r="D54" i="26"/>
  <c r="D53" i="26" s="1"/>
  <c r="E51" i="26"/>
  <c r="E50" i="26" s="1"/>
  <c r="E49" i="26" s="1"/>
  <c r="D51" i="26"/>
  <c r="D50" i="26" s="1"/>
  <c r="D49" i="26" s="1"/>
  <c r="E47" i="26"/>
  <c r="E46" i="26" s="1"/>
  <c r="D47" i="26"/>
  <c r="D46" i="26" s="1"/>
  <c r="E44" i="26"/>
  <c r="D44" i="26"/>
  <c r="E42" i="26"/>
  <c r="E41" i="26" s="1"/>
  <c r="D42" i="26"/>
  <c r="D41" i="26" s="1"/>
  <c r="E40" i="26"/>
  <c r="D40" i="26"/>
  <c r="E38" i="26"/>
  <c r="D38" i="26"/>
  <c r="E36" i="26"/>
  <c r="D36" i="26"/>
  <c r="E33" i="26"/>
  <c r="D33" i="26"/>
  <c r="E29" i="26"/>
  <c r="E28" i="26" s="1"/>
  <c r="D29" i="26"/>
  <c r="D28" i="26" s="1"/>
  <c r="E23" i="26"/>
  <c r="E22" i="26" s="1"/>
  <c r="D23" i="26"/>
  <c r="D22" i="26" s="1"/>
  <c r="E18" i="26"/>
  <c r="E17" i="26" s="1"/>
  <c r="D18" i="26"/>
  <c r="D17" i="26" s="1"/>
  <c r="D65" i="26" l="1"/>
  <c r="E65" i="26"/>
  <c r="E59" i="26" s="1"/>
  <c r="E35" i="26"/>
  <c r="E32" i="26" s="1"/>
  <c r="E16" i="26" s="1"/>
  <c r="D35" i="26"/>
  <c r="D32" i="26" s="1"/>
  <c r="D16" i="26" s="1"/>
  <c r="C29" i="26"/>
  <c r="C28" i="26" s="1"/>
  <c r="D59" i="26" l="1"/>
  <c r="D58" i="26" s="1"/>
  <c r="D70" i="26" s="1"/>
  <c r="E58" i="26"/>
  <c r="E70" i="26" s="1"/>
  <c r="C68" i="26"/>
  <c r="C66" i="26"/>
  <c r="C65" i="26" l="1"/>
  <c r="C18" i="26" l="1"/>
  <c r="C17" i="26" s="1"/>
  <c r="C23" i="26"/>
  <c r="C22" i="26" s="1"/>
  <c r="C58" i="26"/>
  <c r="C54" i="26"/>
  <c r="C53" i="26" s="1"/>
  <c r="C51" i="26"/>
  <c r="C50" i="26" s="1"/>
  <c r="C49" i="26" s="1"/>
  <c r="C47" i="26"/>
  <c r="C46" i="26" s="1"/>
  <c r="C44" i="26"/>
  <c r="C41" i="26"/>
  <c r="C40" i="26"/>
  <c r="C38" i="26"/>
  <c r="C36" i="26"/>
  <c r="C33" i="26"/>
  <c r="C35" i="26" l="1"/>
  <c r="C32" i="26" s="1"/>
  <c r="C16" i="26" s="1"/>
  <c r="C70" i="26" l="1"/>
</calcChain>
</file>

<file path=xl/sharedStrings.xml><?xml version="1.0" encoding="utf-8"?>
<sst xmlns="http://schemas.openxmlformats.org/spreadsheetml/2006/main" count="1785" uniqueCount="592">
  <si>
    <t>Сумма</t>
  </si>
  <si>
    <t xml:space="preserve">Наименование </t>
  </si>
  <si>
    <t>ЦСР</t>
  </si>
  <si>
    <t>ВР</t>
  </si>
  <si>
    <t>Центральный аппарат</t>
  </si>
  <si>
    <t xml:space="preserve">Уплата налогов, сборов и иных платежей </t>
  </si>
  <si>
    <t>850</t>
  </si>
  <si>
    <t>Глава местной администрации (исполнительно-распорядительного органа муниципального образования)</t>
  </si>
  <si>
    <t>Резервные фонды</t>
  </si>
  <si>
    <t>Целевой финансовый резерв для предупреждения и ликвидации чрезвычайных ситуаций</t>
  </si>
  <si>
    <t>Резервные средства</t>
  </si>
  <si>
    <t>Выполнение других обязательств государства</t>
  </si>
  <si>
    <t>810</t>
  </si>
  <si>
    <t>Уличное освещение</t>
  </si>
  <si>
    <t>Библиотеки</t>
  </si>
  <si>
    <t>Пенсионное обеспечение</t>
  </si>
  <si>
    <t>Публичные нормативные социальные выплаты гражданам</t>
  </si>
  <si>
    <t>310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</si>
  <si>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</si>
  <si>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Код</t>
  </si>
  <si>
    <t>Наименование</t>
  </si>
  <si>
    <t>Код бюджетной классификации Российской Федерации</t>
  </si>
  <si>
    <t>Наименование доходов</t>
  </si>
  <si>
    <t>1 00 00000 00 0000 000</t>
  </si>
  <si>
    <t>НАЛОГОВЫЕ И НЕНАЛОГОВЫЕ ДОХОДЫ</t>
  </si>
  <si>
    <t>1 01 00000 00 0000 000</t>
  </si>
  <si>
    <t>НАЛОГИ НА ПРИБЫЛЬ, ДОХОДЫ</t>
  </si>
  <si>
    <t>1 01 02000 01 0000 110</t>
  </si>
  <si>
    <t>Налог на доходы физических лиц</t>
  </si>
  <si>
    <t>1 01 02010 01 0000 110</t>
  </si>
  <si>
    <r>
      <t>Налог   на   доходы   физических   лиц   с   доходов, источником  которых  является  налоговый  агент, за   исключением    доходов,   в отношении    которых   исчисление   и   уплата   налога   осуществляются   в   соответствии   со   статьями   227,   227</t>
    </r>
    <r>
      <rPr>
        <vertAlign val="superscript"/>
        <sz val="13"/>
        <rFont val="Times New Roman"/>
        <family val="1"/>
        <charset val="204"/>
      </rPr>
      <t xml:space="preserve">1  </t>
    </r>
    <r>
      <rPr>
        <sz val="13"/>
        <rFont val="Times New Roman"/>
        <family val="1"/>
        <charset val="204"/>
      </rPr>
      <t xml:space="preserve"> и   228 Налогового кодекса Российской Федерации</t>
    </r>
  </si>
  <si>
    <t>1 06 00000 00 0000 000</t>
  </si>
  <si>
    <t>НАЛОГИ  НА ИМУЩЕСТВО</t>
  </si>
  <si>
    <t>1 06 01000 00 0000 110</t>
  </si>
  <si>
    <t>Налог на имущество физических лиц</t>
  </si>
  <si>
    <t>1 06 06000 00 0000 110</t>
  </si>
  <si>
    <t>Земельный налог</t>
  </si>
  <si>
    <t>1 11 00000 00 0000 000</t>
  </si>
  <si>
    <t>ДОХОДЫ ОТ ИСПОЛЬЗОВАНИЯ ИМУЩЕСТВА, НАХОДЯЩЕГОСЯ В ГОСУДАРСТВЕННОЙ И МУНИЦИПАЛЬНОЙ СОБСТВЕННОСТИ</t>
  </si>
  <si>
    <t>1 11 05000 00 0000 120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</si>
  <si>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</si>
  <si>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</si>
  <si>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</si>
  <si>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</si>
  <si>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</si>
  <si>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1 11 09040 00 0000 120</t>
  </si>
  <si>
    <r>
  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</t>
    </r>
    <r>
      <rPr>
        <sz val="13"/>
        <color indexed="14"/>
        <rFont val="Times New Roman"/>
        <family val="1"/>
        <charset val="204"/>
      </rPr>
      <t xml:space="preserve"> </t>
    </r>
    <r>
      <rPr>
        <sz val="13"/>
        <rFont val="Times New Roman"/>
        <family val="1"/>
        <charset val="204"/>
      </rPr>
      <t>автономных учреждений, а также имущества государственных и муниципальных унитарных предприятий, в том числе казенных)</t>
    </r>
  </si>
  <si>
    <t>1 14 00000 00 0000 000</t>
  </si>
  <si>
    <t>ДОХОДЫ ОТ ПРОДАЖИ МАТЕРИАЛЬНЫХ И НЕМАТЕРИАЛЬНЫХ АКТИВОВ</t>
  </si>
  <si>
    <t>1 14 02000 00 0000 410</t>
  </si>
  <si>
    <t>Доходы от реализации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</si>
  <si>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2 00 00000 00 0000 000</t>
  </si>
  <si>
    <t>БЕЗВОЗМЕЗДНЫЕ ПОСТУПЛЕНИЯ</t>
  </si>
  <si>
    <t>2 02 00000 00 0000 000</t>
  </si>
  <si>
    <t>Безвозмездные поступления от других бюджетов бюджетной системы Российской Федерации</t>
  </si>
  <si>
    <t>Субвенции бюджетам субъектов Российской Федерации и муниципальных образований</t>
  </si>
  <si>
    <t>Субвенции бюджетам на осуществление первичного воинского учета на территориях, где отсутствуют военные комиссариаты</t>
  </si>
  <si>
    <t>ВСЕГО ДОХОДОВ</t>
  </si>
  <si>
    <t>1 11 05070 00 0000 120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</si>
  <si>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</si>
  <si>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Непрограммное направление расходов городских и сельских поселений</t>
  </si>
  <si>
    <t>Обеспечение муниципального управления</t>
  </si>
  <si>
    <t>ВСЕГО РАСХОДОВ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</si>
  <si>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</si>
  <si>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</si>
  <si>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240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</si>
  <si>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</si>
  <si>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</si>
  <si>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Расходы на выплаты персоналу государственных (муниципальных) органов</t>
  </si>
  <si>
    <t>120</t>
  </si>
  <si>
    <t>800</t>
  </si>
  <si>
    <t>200</t>
  </si>
  <si>
    <t>Мероприятия в области социальной политики</t>
  </si>
  <si>
    <t>300</t>
  </si>
  <si>
    <t>Социальное обеспечение и иные выплаты населению</t>
  </si>
  <si>
    <t xml:space="preserve">Оценка недвижимости, признание прав и регулирование отношений по муниципальной собственности </t>
  </si>
  <si>
    <t>Доплаты к пенсиям муниципальных служащих</t>
  </si>
  <si>
    <t>Закупка товаров, работ и услуг для государственных (муниципальных) нужд</t>
  </si>
  <si>
    <t>600</t>
  </si>
  <si>
    <t>610</t>
  </si>
  <si>
    <t>Субсидии бюджетным учреждениям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</si>
  <si>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</si>
  <si>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</si>
  <si>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НАЛОГИ НА ТОВАРЫ (РАБОТЫ, УСЛУГИ), РЕАЛИЗУЕМЫЕ НА ТЕРРИТОРИИ РОССИЙСКОЙ ФЕДЕРАЦИИ</t>
  </si>
  <si>
    <t>1 01 02020 01 0000 110</t>
  </si>
  <si>
    <t>1 01 02030 01 0000 110</t>
  </si>
  <si>
    <t>1 03 00000 00 0000 000</t>
  </si>
  <si>
    <t>Акцизы по подакцизным товарам (продукции), производимым на территории Российской Федерации</t>
  </si>
  <si>
    <t>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</si>
  <si>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</si>
  <si>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</si>
  <si>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</si>
  <si>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</si>
  <si>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</si>
  <si>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</si>
  <si>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</si>
  <si>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</si>
  <si>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ОКАЗАНИЯ ПЛАТНЫХ УСЛУГ (РАБОТ)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</si>
  <si>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</si>
  <si>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расходов, понесенных в связи с эксплуатацией имущества</t>
  </si>
  <si>
    <t xml:space="preserve"> 1 13 00000 00 0000 000</t>
  </si>
  <si>
    <t xml:space="preserve"> 1 13 02000 00 0000 130</t>
  </si>
  <si>
    <t xml:space="preserve"> 1 13 02060 00 0000 130</t>
  </si>
  <si>
    <t>Перечень и коды главных администраторов доходов бюджета муниципального образования - Новомичуринское городское поселение Пронского муниципального района, а также закрепляемые за ними виды доходов бюджета муниципального образования - Новомичуринское городское поселение Пронского муниципального района</t>
  </si>
  <si>
    <t>Администрация муниципального образования - Новомичуринское городское поселения Пронского муниципального района Рязанской области</t>
  </si>
  <si>
    <t xml:space="preserve">Центры спортивной подготовки </t>
  </si>
  <si>
    <t>Дворцы и дома культуры</t>
  </si>
  <si>
    <t>630</t>
  </si>
  <si>
    <t>Предоставление субсидий бюджетным, автономным учреждениям и иным некоммерческим организациям</t>
  </si>
  <si>
    <t>1 11 02033 13 0000 120</t>
  </si>
  <si>
    <t>1 11 02085 13 0000 120</t>
  </si>
  <si>
    <t xml:space="preserve"> 1 11 03050 13 0000 120</t>
  </si>
  <si>
    <t xml:space="preserve"> 1 11 05025 13 0000 120</t>
  </si>
  <si>
    <t>1 11 05035 13 0000 120</t>
  </si>
  <si>
    <t xml:space="preserve"> 1 11 05075 13 0000 120</t>
  </si>
  <si>
    <t xml:space="preserve"> 1 11 07015 13 0000 120</t>
  </si>
  <si>
    <t xml:space="preserve"> 1 11 08050 13 0000 120</t>
  </si>
  <si>
    <t xml:space="preserve"> 1 11 09045 13 0000 120</t>
  </si>
  <si>
    <t xml:space="preserve"> 1 13 01995 13 0000 130</t>
  </si>
  <si>
    <t>1 13 02065 13 0000 130</t>
  </si>
  <si>
    <t xml:space="preserve"> 1 13 02995 13 0000 130</t>
  </si>
  <si>
    <t xml:space="preserve"> 1 14 01050 13 0000 410</t>
  </si>
  <si>
    <t>1 14 02053 13 0000 410</t>
  </si>
  <si>
    <t xml:space="preserve"> 1 14 02053 13 0000 440</t>
  </si>
  <si>
    <t xml:space="preserve"> 1 14 03050 13 0000 410</t>
  </si>
  <si>
    <t xml:space="preserve"> 1 14 03050 13 0000 440</t>
  </si>
  <si>
    <t>1 14 04050 13 0000 420</t>
  </si>
  <si>
    <t xml:space="preserve"> 1 14 06025 13 0000 430</t>
  </si>
  <si>
    <t xml:space="preserve"> 1 15 02050 13 0000 140</t>
  </si>
  <si>
    <t>1 17 01050 13 0000 180</t>
  </si>
  <si>
    <t xml:space="preserve"> 1 17 05050 13 0000 180</t>
  </si>
  <si>
    <t>1 06 01030 13 0000 110</t>
  </si>
  <si>
    <t>1 11 05013 13 0000 120</t>
  </si>
  <si>
    <t>1 11 05075 13 0000 120</t>
  </si>
  <si>
    <t>1 11 09045 13 0000 120</t>
  </si>
  <si>
    <t xml:space="preserve"> 1 13 02065 13 0000 130</t>
  </si>
  <si>
    <t>Налог на имущество физических лиц, взимаемый по ставкам, применяемый к объектам налогообложения расположенным в границах городских поселений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</si>
  <si>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</si>
  <si>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Доходы от сдачи в аренду имущества, составляющего казну городских поселений (за исключением земельных участков)  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</si>
  <si>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</si>
  <si>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Доходы, поступающие в порядке возмещения расходов, понесенных в связи с эксплуатацией имущества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</si>
  <si>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</si>
  <si>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</si>
  <si>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93 0 00 00000</t>
  </si>
  <si>
    <t>93 1 00 00000</t>
  </si>
  <si>
    <t>59 0 00 00000</t>
  </si>
  <si>
    <t>54 0 00 00000</t>
  </si>
  <si>
    <t>52 0 00 00000</t>
  </si>
  <si>
    <t>53 0 00 00000</t>
  </si>
  <si>
    <t>93 7 00 00000</t>
  </si>
  <si>
    <t>93 7 00 10020</t>
  </si>
  <si>
    <t>57 0 00 00000</t>
  </si>
  <si>
    <t>1 06 06030 00 0000 110</t>
  </si>
  <si>
    <t xml:space="preserve">Земельный налог с организаций
</t>
  </si>
  <si>
    <t>1 06 06033 13 0000 110</t>
  </si>
  <si>
    <t xml:space="preserve">Земельный налог с организаций, обладающих земельным участком, расположенным в границах городских поселений
</t>
  </si>
  <si>
    <t>1 06 06040 00 0000 110</t>
  </si>
  <si>
    <t>Земельный налог с физических лиц</t>
  </si>
  <si>
    <t>1 06 06043 13 0000 110</t>
  </si>
  <si>
    <t>Земельный налог с физических лиц, обладающих земельным участком, расположенным в границах городских поселений</t>
  </si>
  <si>
    <t>Субвенции местным бюджетам на выполнение передаваемых полномочий субъектов Российской Федерации</t>
  </si>
  <si>
    <t>Субвенции бюджетам городских поселений на выполнение передаваемых полномочий субъектов Российской Федерации</t>
  </si>
  <si>
    <t>Исполнение судебных актов</t>
  </si>
  <si>
    <t>830</t>
  </si>
  <si>
    <t>Доходы от размещения временно свободных средств бюджетов городских поселений</t>
  </si>
  <si>
    <t>Доходы от размещения сумм, аккумулируемых в ходе проведения аукционов по продаже акций, находящихся в собственности городских поселений</t>
  </si>
  <si>
    <t>Проценты, полученные от предоставления бюджетных кредитов внутри страны за счет средств бюджетов городских поселений</t>
  </si>
  <si>
    <t>Доходы от сдачи в аренду имущества, находящегося в оперативном управлении органов управления  городских поселений  и созданных ими учреждений (за исключением имущества муниципальных бюджетных и автономных учреждений)</t>
  </si>
  <si>
    <t>Доходы от сдачи в аренду имущества, составляющего казну городских поселений (за исключением земельных участков)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</si>
  <si>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поселениями</t>
  </si>
  <si>
    <t>Средства, получаемые от передачи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залог, в доверительное управление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</si>
  <si>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 и автономных учреждений, а также имущества  муниципальных унитарных предприятий, в том числе казенных)</t>
  </si>
  <si>
    <t xml:space="preserve">Прочие доходы от оказания платных услуг (работ) получателями средств бюджетов городских поселений </t>
  </si>
  <si>
    <t>Прочие доходы от компенсации затрат бюджетов городских поселений</t>
  </si>
  <si>
    <t>Доходы от продажи квартир, находящихся в собственности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</si>
  <si>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 по указанному имуществу</t>
  </si>
  <si>
    <t>Доходы, получаемые в виде арендной платы, а также средства от продажи права  на  заключение договоров аренды за земли, находящиеся в собственности городских  поселений (за исключением земельных участков  муниципальных бюджетных и автономных учреждений)</t>
  </si>
  <si>
    <t>Доходы от продажи нематериальных активов, находящихся в собственности городских поселений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</si>
  <si>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 бюджетных и автономных учреждений)</t>
  </si>
  <si>
    <t>Платежи, взимаемые органами местного самоуправления (организациями) городских поселений за выполнение определенных функций</t>
  </si>
  <si>
    <t>Невыясненные поступления, зачисляемые в бюджеты городских поселений</t>
  </si>
  <si>
    <t>Прочие неналоговые доходы бюджетов городских поселений</t>
  </si>
  <si>
    <t>Прочие субсидии бюджетам городских поселений</t>
  </si>
  <si>
    <t>Прочие безвозмездные поступления в бюджеты городских поселений от бюджетов субъектов Российской Федерации</t>
  </si>
  <si>
    <t>Прочие безвозмездные поступления в бюджеты городских поселений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</si>
  <si>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</si>
  <si>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Перечисления из бюджетов городских поселений (в бюджеты городских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</si>
  <si>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Код главного администратора</t>
  </si>
  <si>
    <t>Перечень и коды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</si>
  <si>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>код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</t>
  </si>
  <si>
    <t>Наименование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</si>
  <si>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 xml:space="preserve"> 01 05 02 01 13 0000 510</t>
  </si>
  <si>
    <t xml:space="preserve"> 01 05 02 01 13 0000 610</t>
  </si>
  <si>
    <t>Иные источники внутреннего финансирования дефицита бюджета поселения, администрирование которых может осуществляться главными администраторами источников внутреннего финансирования дефицита бюджета поселения в пределах их полномочий</t>
  </si>
  <si>
    <t>Увеличение прочих остатков денежных средств бюджетов городских поселений</t>
  </si>
  <si>
    <t>Уменьшение прочих остатков денежных средств бюджетов городских поселений</t>
  </si>
  <si>
    <t>51 0 00 00000</t>
  </si>
  <si>
    <t>51 1 00 00000</t>
  </si>
  <si>
    <t>51 2 00 00000</t>
  </si>
  <si>
    <t>51 2 01 00000</t>
  </si>
  <si>
    <t>Иные мероприятия</t>
  </si>
  <si>
    <t>51 2 02 00000</t>
  </si>
  <si>
    <t>Поддержка жилищного хозяйства</t>
  </si>
  <si>
    <t>93 3 00 00000</t>
  </si>
  <si>
    <t>Взносы на капитальный ремонт муниципального жилого и нежилого фонда</t>
  </si>
  <si>
    <t>Изменение остатков средств на счетах по учету средств бюджета</t>
  </si>
  <si>
    <t>Увеличение остатков средств бюджетов</t>
  </si>
  <si>
    <t>Увеличение прочих остатков средств бюджетов</t>
  </si>
  <si>
    <t>Увеличение прочих остатков денежных средств бюджетов</t>
  </si>
  <si>
    <t>Увеличение прочих остатков денежных средств  бюджетов городских поселений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</si>
  <si>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</si>
  <si>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</si>
  <si>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</si>
  <si>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 бюджетов городских поселений</t>
  </si>
  <si>
    <t>Мероприятия по кадастровой оценке земельных участков</t>
  </si>
  <si>
    <t>540</t>
  </si>
  <si>
    <t>Расходы за счет межбюджетных трансфертов из бюджетов поселений на осуществление полномочий в соответствии с заключенными соглашениями</t>
  </si>
  <si>
    <t>500</t>
  </si>
  <si>
    <t>Межбюджетные трансферты</t>
  </si>
  <si>
    <t>Иные межбюджетные трансферты</t>
  </si>
  <si>
    <t>55 0 00 00000</t>
  </si>
  <si>
    <t>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</si>
  <si>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Дотации бюджетам городских поселений на поддержку мер по обеспечению сбалансированности бюджетов</t>
  </si>
  <si>
    <t>93 1 00 02040</t>
  </si>
  <si>
    <t>51 1 01 00000</t>
  </si>
  <si>
    <t>51 1 01 02020</t>
  </si>
  <si>
    <t>60 0 00 00000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</si>
  <si>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</si>
  <si>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НАЛОГИ НА СОВОКУПНЫЙ ДОХОД</t>
  </si>
  <si>
    <t>Налог, взимаемый в связи с применением упрощенной системы налогообложения</t>
  </si>
  <si>
    <t>1 05 00000 00 0000 000</t>
  </si>
  <si>
    <t>1 05 01000 00 0000 110</t>
  </si>
  <si>
    <t>1 05 01011 01 0000 110</t>
  </si>
  <si>
    <t>1 05 01021 01 0000 110</t>
  </si>
  <si>
    <t>Налог, взимаемый с налогоплательщиков, выбравших в качестве объекта налогообложения доходы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</si>
  <si>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</si>
  <si>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2021 год</t>
  </si>
  <si>
    <t>Условно утвержденные расходы</t>
  </si>
  <si>
    <t>Финансовое обеспечение деятельности главы администрации Новомичуринского городского поселения</t>
  </si>
  <si>
    <t>Финансовое обеспечение деятельности  администрации Новомичуринского городского поселения</t>
  </si>
  <si>
    <t>51 1 02 00000</t>
  </si>
  <si>
    <t>51 1 02 02040</t>
  </si>
  <si>
    <t>51 1 03 00000</t>
  </si>
  <si>
    <t>Участие в заседаниях Совета муниципальных образований</t>
  </si>
  <si>
    <t>51 1 03 99999</t>
  </si>
  <si>
    <t>51 1 04 00000</t>
  </si>
  <si>
    <t>Информирование населения о деятельности органов местного самоуправления Новомичуринского городского поселения</t>
  </si>
  <si>
    <t>51 1 04 02150</t>
  </si>
  <si>
    <t>Финансовое обеспечение проводимых мероприятий в Новомичуринском городском поселении</t>
  </si>
  <si>
    <t>51 1 05 00000</t>
  </si>
  <si>
    <t>51 2 01 04010</t>
  </si>
  <si>
    <t>51 2 02 04040</t>
  </si>
  <si>
    <t>Социальное обеспечение</t>
  </si>
  <si>
    <t>51 3 00 00000</t>
  </si>
  <si>
    <t>51 3 01 00000</t>
  </si>
  <si>
    <t>Финансовое обеспечение деятельности секретаря административной комиссии</t>
  </si>
  <si>
    <t>51 3 01 89100</t>
  </si>
  <si>
    <t>51 4 00 00000</t>
  </si>
  <si>
    <t>51 4 01 00000</t>
  </si>
  <si>
    <t>51 5 00 00000</t>
  </si>
  <si>
    <t>51 4 02 00000</t>
  </si>
  <si>
    <t>Проведение технической инвентаризации, оценки рыночной стоимости объектов муниципального имущества</t>
  </si>
  <si>
    <t>51 4 03 00000</t>
  </si>
  <si>
    <t>Обеспечение содержания нераспределенного имущества</t>
  </si>
  <si>
    <t>51 4 04 00000</t>
  </si>
  <si>
    <t>Проведение судебной экспертизы</t>
  </si>
  <si>
    <t>Межевание территории Новомичуринского городского поселения и земельных участков</t>
  </si>
  <si>
    <t>51 5 01 00000</t>
  </si>
  <si>
    <t>Межбюджетные трансферты, передаваемые бюджету муниципального района на осуществление полномочий по внешнему финансовому контролю</t>
  </si>
  <si>
    <t>Межбюджетные трансферты, передаваемые бюджету муниципального района на осуществление полномочий по созданию ДНД</t>
  </si>
  <si>
    <t>51 5 01 02170</t>
  </si>
  <si>
    <t>51 5 02 00000</t>
  </si>
  <si>
    <t>51 5 02 02170</t>
  </si>
  <si>
    <t>Награждение грамотами и ценными подарками</t>
  </si>
  <si>
    <t>52 0 03 00000</t>
  </si>
  <si>
    <t>Создание общественных спасательных постов в местах массового отдыха населения</t>
  </si>
  <si>
    <t>54 0 01 00000</t>
  </si>
  <si>
    <t>51 1 05 99999</t>
  </si>
  <si>
    <t>55 0 01 00000</t>
  </si>
  <si>
    <t>Обеспечение пожарной безопасности на территории МО -Новомичуринское городское поселение путем привлечения специализированной организации</t>
  </si>
  <si>
    <t>Обеспечение досуга и предоставление услуг организаций культуры</t>
  </si>
  <si>
    <t>57 0 01 00000</t>
  </si>
  <si>
    <t>57 0 01 40990</t>
  </si>
  <si>
    <t>Обеспечение библиотечного обслуживания</t>
  </si>
  <si>
    <t>57 0 02 00000</t>
  </si>
  <si>
    <t>57 0 02 42990</t>
  </si>
  <si>
    <t>59 0 01 00000</t>
  </si>
  <si>
    <t xml:space="preserve">Содержание муниципальных дорог и тротуаров в границах Новомичуринского городского поселения </t>
  </si>
  <si>
    <t>60 0 01 00000</t>
  </si>
  <si>
    <t>Благоустройство дворовых территорий</t>
  </si>
  <si>
    <t>Благоустройство  муниципальных территорий общего пользования</t>
  </si>
  <si>
    <t>60 0 02 00000</t>
  </si>
  <si>
    <t>Обеспечение доступа к объектам спорта</t>
  </si>
  <si>
    <t>Организация и проведение официальных физкультурных (физкультурно-оздоровительных) мероприятий</t>
  </si>
  <si>
    <t>61 0 00 00000</t>
  </si>
  <si>
    <t>61 0 01 00000</t>
  </si>
  <si>
    <t>61 0 01 82990</t>
  </si>
  <si>
    <t>61 0 02 00000</t>
  </si>
  <si>
    <t>61 0 02 82990</t>
  </si>
  <si>
    <t>53 0 01 00000</t>
  </si>
  <si>
    <t>Учреждение по благоустройству</t>
  </si>
  <si>
    <t>Расходы за счет межбюджетных трансфертов из бюджетов других уровней</t>
  </si>
  <si>
    <t>Расходы за счет межбюджетных трансфертов из областного бюджета</t>
  </si>
  <si>
    <t>Осуществление первичного воинского учета на территориях, где отсутствуют военные комиссариаты</t>
  </si>
  <si>
    <t>84 0 00 00000</t>
  </si>
  <si>
    <t>84 2 00 00000</t>
  </si>
  <si>
    <t>84 2 00 51180</t>
  </si>
  <si>
    <t>93 2 00 00000</t>
  </si>
  <si>
    <t>93 2 00 02170</t>
  </si>
  <si>
    <t>Расходы по созданию и функционированию единой диспетчерской службы муниципальных образований, системы обеспечения вызова экстренных и оперативных служб по единому номеру "112"</t>
  </si>
  <si>
    <t>Рз Пз</t>
  </si>
  <si>
    <t>Общегосударственные вопросы</t>
  </si>
  <si>
    <t>0100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</si>
  <si>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</si>
  <si>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</si>
  <si>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</si>
  <si>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</si>
  <si>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0111</t>
  </si>
  <si>
    <t>Другие общегосударственные вопросы</t>
  </si>
  <si>
    <t>0113</t>
  </si>
  <si>
    <t>Национальная оборона</t>
  </si>
  <si>
    <t>0200</t>
  </si>
  <si>
    <t>Мобилизационная и вневойсковая подготовка</t>
  </si>
  <si>
    <t>0203</t>
  </si>
  <si>
    <t>Национальная безопасность и правоохранительная деятельность</t>
  </si>
  <si>
    <t>0300</t>
  </si>
  <si>
    <t>Обеспечение пожарной безопасности</t>
  </si>
  <si>
    <t>0310</t>
  </si>
  <si>
    <t>Национальная экономика</t>
  </si>
  <si>
    <t>0400</t>
  </si>
  <si>
    <t>Дорожное хозяйство</t>
  </si>
  <si>
    <t>0409</t>
  </si>
  <si>
    <t xml:space="preserve">Другие вопросы в области национальной экономики </t>
  </si>
  <si>
    <t>0412</t>
  </si>
  <si>
    <t>Жилищно-коммунальное хозяйство</t>
  </si>
  <si>
    <t>0500</t>
  </si>
  <si>
    <t>Коммунальное хозяйство</t>
  </si>
  <si>
    <t>0502</t>
  </si>
  <si>
    <t>Благоустройство</t>
  </si>
  <si>
    <t>0503</t>
  </si>
  <si>
    <t>Культура, кинематография</t>
  </si>
  <si>
    <t>0800</t>
  </si>
  <si>
    <t>Культура</t>
  </si>
  <si>
    <t>0801</t>
  </si>
  <si>
    <t>Социальная политика</t>
  </si>
  <si>
    <t>1000</t>
  </si>
  <si>
    <t>1001</t>
  </si>
  <si>
    <t>Социальное обеспечение населения</t>
  </si>
  <si>
    <t>1003</t>
  </si>
  <si>
    <t>Физическая культура и спорт</t>
  </si>
  <si>
    <t>1100</t>
  </si>
  <si>
    <t>Физическая культура</t>
  </si>
  <si>
    <t>1101</t>
  </si>
  <si>
    <t>0107</t>
  </si>
  <si>
    <t>Обеспечение проведения выборов и референдумов</t>
  </si>
  <si>
    <t>93 1 00 02090</t>
  </si>
  <si>
    <t>880</t>
  </si>
  <si>
    <t>Специальные расходы</t>
  </si>
  <si>
    <t>Проведение выборов в законодательные (представительные) органы  государственной власти субъектов Российской Федерации</t>
  </si>
  <si>
    <t>Подпрограмма "Совершенствование исполнения отдельных государственных полномочий Рязанской области администрацией муниципального образования - Новомичуринское городское поселение"</t>
  </si>
  <si>
    <t>Оптимизация, развитие и модернизация коммунальных систем тепло-, электро-, водоснабжения, водоотведения и очистки сточных вод на территории Новомичуринского городского поселения</t>
  </si>
  <si>
    <t>Муниципальная программа "Повышение эффективности муниципального управления в Новомичуринском городском поселении "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</si>
  <si>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 »</t>
  </si>
  <si>
    <t>Муниципальная программа «Комплексное развитие систем коммунальной инфраструктуры муниципального образования –Новомичуринское городское поселение Пронского муниципального района Рязанской области"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</si>
  <si>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поселения"</t>
  </si>
  <si>
    <t>Муниципальная программа «Обеспечение пожарной безопасности на территории МО -Новомичуринское городское поселение"</t>
  </si>
  <si>
    <t>Муниципальная программа «Развитие культуры муниципального образования – Новомичуринское городское поселение Пронского муниципального района Рязанской области»</t>
  </si>
  <si>
    <t>Муниципальная программа «Дорожное хозяйство муниципального образования - Новомичуринское городское поселение Пронского муниципального района Рязанской области»</t>
  </si>
  <si>
    <t>Муниципальная программа «Формирование современной городской среды в муниципальном образовании - Новомичуринское городское поселение Пронского муниципального района Рязанской области"</t>
  </si>
  <si>
    <t xml:space="preserve">Муниципальная программа «Развитие физической культуры и спорта в муниципальном образовании – Новомичуринское городское поселение Пронского муниципального района Рязанской области» </t>
  </si>
  <si>
    <t>93 3 00 80020</t>
  </si>
  <si>
    <t>Муниципальная программа «Благоустройство муниципального образования  –  Новомичуринское городское поселение Пронского муниципального района Рязанской области»</t>
  </si>
  <si>
    <t>56 0 00 00000</t>
  </si>
  <si>
    <t>56 0 01 00000</t>
  </si>
  <si>
    <t>56 0 01 60990</t>
  </si>
  <si>
    <t>56 0 02 00000</t>
  </si>
  <si>
    <t>56 0 02 60010</t>
  </si>
  <si>
    <t>Подпрограмма "Совершенствование функционирования администрации муниципального образования -  Новомичуринское городское поселение "</t>
  </si>
  <si>
    <t>Подпрограмма "Развитие мер социальной поддержки отдельных категорий граждан в муниципальном образовании - Новомичуринское городское поселение"</t>
  </si>
  <si>
    <t>Подпрограмма "Повышение эффективности управления муниципальным имуществом на территории муниципального образования - Новомичуринское городское поселение"</t>
  </si>
  <si>
    <t>Подпрограмма "Повышение эффективности управления муниципальными финансами муниципального образования - Новомичуринское городское поселение"</t>
  </si>
  <si>
    <t>51 4 04 02160</t>
  </si>
  <si>
    <t>51 4 03 99999</t>
  </si>
  <si>
    <t>51 4 02 02150</t>
  </si>
  <si>
    <t>51 4 01 02130</t>
  </si>
  <si>
    <t>2 02 30000 00 0000 150</t>
  </si>
  <si>
    <t>2 02 30024 00 0000 150</t>
  </si>
  <si>
    <t>2 02 30024 13 0000 150</t>
  </si>
  <si>
    <t>2 02 35118 00 0000 150</t>
  </si>
  <si>
    <t>2 02 35118 13 0000 150</t>
  </si>
  <si>
    <t>2 02 15002 13 0000 150</t>
  </si>
  <si>
    <t>2 02 25555 13 0000 150</t>
  </si>
  <si>
    <t xml:space="preserve"> 2 02 29999 13 0000 150</t>
  </si>
  <si>
    <t xml:space="preserve"> 2 02 30024 13 0000 150</t>
  </si>
  <si>
    <t xml:space="preserve"> 2 02 35118 13 0000 150</t>
  </si>
  <si>
    <t xml:space="preserve"> 2 02 90024 13 0000 150</t>
  </si>
  <si>
    <t>2 18 60010 13 0000 150</t>
  </si>
  <si>
    <t>2 19 60010 13 0000 150</t>
  </si>
  <si>
    <t>Прочие дотации бюджетам городских поселений</t>
  </si>
  <si>
    <t>0505</t>
  </si>
  <si>
    <t>Другие вопросы в области жилищно-коммунального хозяйства</t>
  </si>
  <si>
    <t>2 07 05030 13 0000 150</t>
  </si>
  <si>
    <t>2 08 05000 13 0000 150</t>
  </si>
  <si>
    <t>2 02 19999 13 0000 150</t>
  </si>
  <si>
    <t>0309</t>
  </si>
  <si>
    <t>Защита населения и территорий от чрезвычайных ситуаций природного и техногенного характера, гражданская оборона</t>
  </si>
  <si>
    <t>Субсидии некоммерческим организациям (за исключением государственных (муниципальных) учреждений)</t>
  </si>
  <si>
    <t xml:space="preserve"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 </t>
  </si>
  <si>
    <t>Содержание автомобильных дорог общего пользования местного значения</t>
  </si>
  <si>
    <t>59 0 01 09025</t>
  </si>
  <si>
    <t>Реализация мероприятий по противопожарной безопасности</t>
  </si>
  <si>
    <t>55 0 01 09050</t>
  </si>
  <si>
    <t>54 0 01 09040</t>
  </si>
  <si>
    <t>Мероприятия по созданию общественных спасательных постов в местах массового отдыха населения</t>
  </si>
  <si>
    <t>Мероприятия по благоустройству дворовых территорий</t>
  </si>
  <si>
    <t>60 0 01 09060</t>
  </si>
  <si>
    <t>Мероприятия по благоустройству  муниципальных территорий общего пользования</t>
  </si>
  <si>
    <t>60 0 02 09065</t>
  </si>
  <si>
    <t>53 0 01 09010</t>
  </si>
  <si>
    <t>Мероприятия по ремонту сетей уличного освещения города</t>
  </si>
  <si>
    <t>53 0 01 09015</t>
  </si>
  <si>
    <t>2022 год</t>
  </si>
  <si>
    <t>51 1 02 02180</t>
  </si>
  <si>
    <t>51 1 02 02120</t>
  </si>
  <si>
    <t>700</t>
  </si>
  <si>
    <t>730</t>
  </si>
  <si>
    <t>Обслуживание государственного (муниципального) долга</t>
  </si>
  <si>
    <t>Обслуживание муниципального долга</t>
  </si>
  <si>
    <t xml:space="preserve">Эффективное управление муниципальным долгом </t>
  </si>
  <si>
    <t>Мероприятия по поддержке малого и среднего предпринимательства</t>
  </si>
  <si>
    <t>01 02 00 00 13 0000 710</t>
  </si>
  <si>
    <t>01 02 00 00 13 0000 810</t>
  </si>
  <si>
    <t>Получение кредитов от кредитных организаций бюджетами городских поселений в валюте Российской Федерации</t>
  </si>
  <si>
    <t>Погашение бюджетами городских поселений кредитов от кредитных организаций в валюте Российской Федерации</t>
  </si>
  <si>
    <t>1300</t>
  </si>
  <si>
    <t>1301</t>
  </si>
  <si>
    <t>Обслуживание государственного и муниципального долга</t>
  </si>
  <si>
    <t>Обслуживание государственного внутреннего и муниципального долга</t>
  </si>
  <si>
    <t>52 0 03 09030</t>
  </si>
  <si>
    <t>01 02 00 00 00 0000 000</t>
  </si>
  <si>
    <t>Кредиты кредитных организаций в валюте Российской Федерации</t>
  </si>
  <si>
    <t>01 02 00 00 00 0000 700</t>
  </si>
  <si>
    <t>Получение кредитов от кредитных организаций в валюте Российской Федерации</t>
  </si>
  <si>
    <t>01 02 00 00 00 0000 800</t>
  </si>
  <si>
    <t>Погашение кредитов, предоставленных кредитными организациями в валюте Российской Федерации</t>
  </si>
  <si>
    <t xml:space="preserve"> 01 05 00 00 00 0000 000</t>
  </si>
  <si>
    <t xml:space="preserve"> 01 00 00 00 00 0000 500</t>
  </si>
  <si>
    <t xml:space="preserve"> 01 05 02 00 00 0000 500</t>
  </si>
  <si>
    <t xml:space="preserve"> 01 05 02 01 00 0000 510</t>
  </si>
  <si>
    <t xml:space="preserve"> 01 05 00 00 00 0000 600</t>
  </si>
  <si>
    <t xml:space="preserve"> 01 05 02 00 00 0000 600</t>
  </si>
  <si>
    <t xml:space="preserve"> 01 05 02 01 00 0000 600</t>
  </si>
  <si>
    <t xml:space="preserve"> 01 00 00 00 00 0000 000</t>
  </si>
  <si>
    <t>ИСТОЧНИКИ ВНУТРЕННЕГО ФИНАНСИРОВАНИЯ ДЕФИЦИТОВ БЮДЖЕТА</t>
  </si>
  <si>
    <t>Наименование источников внутреннего финансирования дефицита бюджета муниципального образования – Новомичуринское городское поселение Пронского муниципального района</t>
  </si>
  <si>
    <t>в рублях</t>
  </si>
  <si>
    <t>Виды долговых обязательств</t>
  </si>
  <si>
    <t>Бюджетные кредиты, привлеченные в бюджет муниципального образования - Новомичуринское городское поселение Пронского муниципального района от бюджетов других уровней</t>
  </si>
  <si>
    <t>ИТОГО</t>
  </si>
  <si>
    <t>1.Сводная информация</t>
  </si>
  <si>
    <t>№ п/п</t>
  </si>
  <si>
    <t>Виды долговых обяхательств</t>
  </si>
  <si>
    <t>Сумма по состоянию на 01.01.2021 г.</t>
  </si>
  <si>
    <t>1.</t>
  </si>
  <si>
    <t>2.</t>
  </si>
  <si>
    <t>2.1</t>
  </si>
  <si>
    <t>2.2</t>
  </si>
  <si>
    <t>Кредиты, полученные муниципальным образованием - Новомичуринское городское поселение Пронского муниципального района от кредитных организаций</t>
  </si>
  <si>
    <t>в том числе:</t>
  </si>
  <si>
    <t>Итого муниципальных заимствований муниципального образования - Новомичуринское городское поселение Пронского муниципального района</t>
  </si>
  <si>
    <t>Бюджетный кредит из областного бюджета для частичного покрытия дефицита бюджета</t>
  </si>
  <si>
    <t>Бюджетный кредит из областного бюджета для подготовки к отопительному периоду</t>
  </si>
  <si>
    <t>Сумма по состоянию на 01.01.2022 г.</t>
  </si>
  <si>
    <t>Сумма по состоянию на 01.01.2023 г.</t>
  </si>
  <si>
    <t>Виды муниципальных внутренних заимствований</t>
  </si>
  <si>
    <t>Привлечение</t>
  </si>
  <si>
    <t>Погашение</t>
  </si>
  <si>
    <t>2022 г.</t>
  </si>
  <si>
    <t>Осуществление закупок, товаров, работ, услуг и иных платежей для обеспечения муниципальных нужд</t>
  </si>
  <si>
    <t>Мероприятия в области коммунального хозяйства</t>
  </si>
  <si>
    <t>Содержание и озеленение территории города</t>
  </si>
  <si>
    <t>Приобретение электроэнергии для нужд уличного освещения</t>
  </si>
  <si>
    <t>360</t>
  </si>
  <si>
    <t>Иные выплаты населению</t>
  </si>
  <si>
    <t>93 1 00 02180</t>
  </si>
  <si>
    <t xml:space="preserve">200 </t>
  </si>
  <si>
    <t>Социальные выплаты гражданам, кроме публичных нормативных социальных выплат</t>
  </si>
  <si>
    <t>320</t>
  </si>
  <si>
    <t>1 16 07010 13 0000 140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</si>
  <si>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</si>
  <si>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1 16 07090 13 0000 140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</si>
  <si>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</si>
  <si>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1 16 10031 13 0000 140</t>
  </si>
  <si>
    <t>Возмещение ущерба при возникновении страховых случаев, когда выгодоприобретателями выступают получатели средств бюджета городского поселения</t>
  </si>
  <si>
    <t>1 16 10081 13 0000 140</t>
  </si>
  <si>
    <t>Платежи в целях возмещения ущерба при расторжении муниципального контракта, заключенного с муниципальным органом городского поселения (муниципальным казенным учреждением), в связи с односторонним отказом исполнителя (подрядчика) от его исполнения (за исключением муниципального контракта, финансируемого за счет средств муниципального дорожного фонда)</t>
  </si>
  <si>
    <t>1 16 10082 13 0000 140</t>
  </si>
  <si>
    <t>Платежи в целях возмещения ущерба при расторжении муниципального контракта, финансируемого за счет средств муниципального дорожного фонда городского поселения, в связи с односторонним отказом исполнителя (подрядчика) от его исполнения</t>
  </si>
  <si>
    <t>2 02 49999 13 0000 150</t>
  </si>
  <si>
    <t>Прочие межбюджетные трансферты, передаваемые бюджетам городских поселений</t>
  </si>
  <si>
    <t xml:space="preserve">   Прогнозируемые доходы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</si>
  <si>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2023 год</t>
  </si>
  <si>
    <t>1 14 06025 13 0000 430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</si>
  <si>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</si>
  <si>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Доходы от продажи земельных участков, находящихся в государственной и муниципальной собственности (за исключением земельных участков бюджетных и автономных учреждений)</t>
  </si>
  <si>
    <t>1 14 06000 00 0000 430</t>
  </si>
  <si>
    <t>2 02 25393 13 0000 150</t>
  </si>
  <si>
    <t xml:space="preserve"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</si>
  <si>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>2 02 25393 00 0000 150</t>
  </si>
  <si>
    <t>Субсидии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</si>
  <si>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2 02 20000 00 0000 150</t>
  </si>
  <si>
    <t>Субсидии бюджетам бюджетной системы Российской Федерации (межбюджетные субсидии)</t>
  </si>
  <si>
    <t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</si>
  <si>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1 11 05013 13 0000 120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</si>
  <si>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2021 год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</si>
  <si>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плановый период 2022 и 2023 годов</t>
  </si>
  <si>
    <t>2023 г.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</si>
  <si>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2021 год</t>
  </si>
  <si>
    <t>Объем привлечения в 2021 году</t>
  </si>
  <si>
    <t>Объем средств, направляемых на погашение (исполнение) долга в 2021 году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</si>
  <si>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плановый период 2022 и 2023 годов</t>
  </si>
  <si>
    <t>Сумма по состоянию на 01.01.2024 г.</t>
  </si>
  <si>
    <t>Объем долга на 01.01.2021 г.</t>
  </si>
  <si>
    <t>2. Перечень муниципальных заимствований в валюте Российской Федерации на 1 января 2021 года</t>
  </si>
  <si>
    <t>Источники внутреннего финансирования дефицита бюджета муниципального образования – Новомичуринское городское поселение Пронского муниципального района на 2021 год и на плановый период 2022 и 2023 годов</t>
  </si>
  <si>
    <t>Распределение бюджетных ассигнований  бюджета муниципального образования - Новомичуринское городское поселение Пронского муниципального района по разделам и подразделам классификации расходов бюджета на 2021 год и на плановый период 2022 и 2023 годов</t>
  </si>
  <si>
    <t>Код главы</t>
  </si>
  <si>
    <t>Муниципальная программа "Повышение эффективности муниципального управления в Новомичуринском городском поселении"</t>
  </si>
  <si>
    <t>Подпрограмма "Совершенствование функционирования администрации муниципального образования -  Новомичуринское городское поселение  Пронского муниципального района Рязанской области"</t>
  </si>
  <si>
    <t>000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</si>
  <si>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 Пронского муниципального района Рязанской области"</t>
  </si>
  <si>
    <t>Муниципальная программа "Использование и охрана земель на территории Новомичуринского городского поселения Пронского муниципального района Рязанской области"</t>
  </si>
  <si>
    <t>63 0 00 00000</t>
  </si>
  <si>
    <t>Проведение 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</si>
  <si>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63 0 05 00000</t>
  </si>
  <si>
    <t>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</si>
  <si>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63 0 05 09050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</si>
  <si>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</si>
  <si>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«Обеспечение пожарной безопасности на территории МО -Новомичуринское городское поселение Пронского муниципального района Рязанской области"</t>
  </si>
  <si>
    <t>Ямочный ремонт</t>
  </si>
  <si>
    <t xml:space="preserve">Ремонт автомобильных дорог общего пользования местного значения и искусственных сооружений на них </t>
  </si>
  <si>
    <t>59 0 02 00000</t>
  </si>
  <si>
    <t>59 0 02 09025</t>
  </si>
  <si>
    <t>Субсидии бюджетам муниципальных образований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</si>
  <si>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R2Д 3930</t>
  </si>
  <si>
    <t>Софинансирование из бюджета муниципального образования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</si>
  <si>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R2Я 3930</t>
  </si>
  <si>
    <t>Изготовление проектно-сметной документации на ремонт автомобильных дорого бщего пользования местного значения и искусственных сооружений  на них</t>
  </si>
  <si>
    <t>59 0 03 09025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</si>
  <si>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области»</t>
  </si>
  <si>
    <t>Муниципальная программа «Комплексное развитие систем коммунальной инфраструктуры муниципального образования – Новомичуринское городское поселение Пронского муниципального района Рязанской области"</t>
  </si>
  <si>
    <t>Улучшение санитарного состояния территории и внешнего вида города, благоустройство территории парков и зеленых зон</t>
  </si>
  <si>
    <t>56 0 01 99999</t>
  </si>
  <si>
    <t>Создание условий для обеспечения наружного освещения территории города</t>
  </si>
  <si>
    <t>Муниципальная программа «Энергосбережение и повышение энергетической эффективности муниципального образования - Новомичуринское городское поселение Пронского муниципального района Рязанской области»</t>
  </si>
  <si>
    <t>58 0 00 00000</t>
  </si>
  <si>
    <t>Поддержка в создании, содержании и развитии объектов благоустройства на территории муниципального образования</t>
  </si>
  <si>
    <t>58 0 02 00000</t>
  </si>
  <si>
    <t>Мероприятие по замене светильников уличного освещения на энергосберегающие</t>
  </si>
  <si>
    <t>58 0 02  08038</t>
  </si>
  <si>
    <t>Обслуживание внутреннего долга</t>
  </si>
  <si>
    <t>ИТОГО РАСХОДОВ</t>
  </si>
  <si>
    <t xml:space="preserve">Сумма </t>
  </si>
  <si>
    <t>Администрация муниципального образования - Новомичуринское городское поселение Пронского района Рязанской области</t>
  </si>
  <si>
    <t xml:space="preserve">             Распределение бюджетных ассигнований  бюджета муниципального образования - Новомичуринское городское поселение Пронского муниципального района по целевым статьям (муниципальным программам Новомичуринского городского поселения и непрограммным направлениям деятельности), группам и подгруппам видов расходов классификации расходов бюджетов на 2021 год и на плановый период 2022 и 2023 годов
</t>
  </si>
  <si>
    <t>58 0 02 08038</t>
  </si>
  <si>
    <t>59 0 03 00000</t>
  </si>
  <si>
    <t>59 0 R2 Д3930</t>
  </si>
  <si>
    <t>59 0 R2 Я3930</t>
  </si>
  <si>
    <r>
      <t>Закупка товаров, работ и услуг</t>
    </r>
    <r>
      <rPr>
        <sz val="13"/>
        <rFont val="Times New Roman"/>
        <family val="1"/>
        <charset val="204"/>
      </rPr>
      <t xml:space="preserve"> для обеспечения</t>
    </r>
    <r>
      <rPr>
        <sz val="13"/>
        <color rgb="FF000000"/>
        <rFont val="Times New Roman"/>
        <family val="1"/>
        <charset val="204"/>
      </rPr>
      <t xml:space="preserve"> государственных (муниципальных) нужд</t>
    </r>
  </si>
  <si>
    <t xml:space="preserve">Субсидии бюджетам на реализацию программ формирования современной городской среды
</t>
  </si>
  <si>
    <t>2 02 25555 00 0000 150</t>
  </si>
  <si>
    <t>Субсидии бюджетам городских поселений на реализацию программ формирования современной городской среды</t>
  </si>
  <si>
    <t>Расходы на реализвцию федерального проекта "Формирование комфортной городской среды" национального пректа "Жилье и городская среда"</t>
  </si>
  <si>
    <t>60 0 F2 00000</t>
  </si>
  <si>
    <t xml:space="preserve">Субсидии бюджетам муниципальных образований на поддержку муниципальных программ формирования современной городской среды, осуществляемых на условиях софинансирования из федерального бюджета, направленных на благоустройство общественных территорий </t>
  </si>
  <si>
    <t>60 0 F2 55552</t>
  </si>
  <si>
    <t>62 0 00 00000</t>
  </si>
  <si>
    <t>62 0 01 00000</t>
  </si>
  <si>
    <t>62 0 01 09070</t>
  </si>
  <si>
    <t>Устройство контейнерных площадок с навесом</t>
  </si>
  <si>
    <t>Мероприятия по устройству  контейнерных площадок с навесом</t>
  </si>
  <si>
    <t>Муниципальная программа "Поддержка местных муниципальных инициатив и участия населения в осуществлении местного самоуправления на территории муниципального образования - Новомичуринское городское поселение Пронского муниципального района Рязанской области"</t>
  </si>
  <si>
    <t xml:space="preserve">Установка детской игровой площадки между домами 33-33а по ул. Строителей </t>
  </si>
  <si>
    <t>62 0 02 00000</t>
  </si>
  <si>
    <t xml:space="preserve">Мероприятие по установке детской игровой площадки между домами 33-33а по ул. Строителей </t>
  </si>
  <si>
    <t>62 0 02 09071</t>
  </si>
  <si>
    <t xml:space="preserve">Установка детского игрового комплекса в сквере по проспекту Смирягина </t>
  </si>
  <si>
    <t xml:space="preserve">Мероприятия по установке детского игрового комплекса в сквере по проспекту Смирягина </t>
  </si>
  <si>
    <t>62 0 02 09072</t>
  </si>
  <si>
    <t xml:space="preserve">  Ведомственная структура расходов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</si>
  <si>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Средства от распоряжения и реализации выморочного имущества, обращенного в собственность городских поселений (в части реализации основных средств по указанному имуществу)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</si>
</sst>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21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sz val="14"/>
      <name val="Times New Roman"/>
      <family val="1"/>
      <charset val="204"/>
    </font>
    <font>
      <vertAlign val="superscript"/>
      <sz val="13"/>
      <name val="Times New Roman"/>
      <family val="1"/>
      <charset val="204"/>
    </font>
    <font>
      <sz val="13"/>
      <color indexed="14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sz val="13"/>
      <name val="Arial"/>
      <family val="2"/>
      <charset val="204"/>
    </font>
    <font>
      <sz val="12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3"/>
      <name val="Times New Roman"/>
      <family val="1"/>
      <charset val="204"/>
    </font>
    <font>
      <sz val="12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8" fillId="0" borderId="0"/>
    <xf numFmtId="0" fontId="9" fillId="5" borderId="0"/>
    <xf numFmtId="0" fontId="1" fillId="4" borderId="6" applyNumberFormat="0" applyFont="0" applyAlignment="0" applyProtection="0"/>
    <xf numFmtId="43" fontId="8" fillId="0" borderId="0" applyFont="0" applyFill="0" applyBorder="0" applyAlignment="0" applyProtection="0"/>
  </cellStyleXfs>
  <cellXfs count="27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justify" vertical="top" wrapText="1"/>
    </xf>
    <xf numFmtId="49" fontId="3" fillId="2" borderId="1" xfId="0" applyNumberFormat="1" applyFont="1" applyFill="1" applyBorder="1" applyAlignment="1">
      <alignment horizontal="center" vertical="top"/>
    </xf>
    <xf numFmtId="49" fontId="2" fillId="2" borderId="1" xfId="0" applyNumberFormat="1" applyFont="1" applyFill="1" applyBorder="1" applyAlignment="1">
      <alignment horizontal="center" vertical="top"/>
    </xf>
    <xf numFmtId="49" fontId="2" fillId="0" borderId="1" xfId="0" applyNumberFormat="1" applyFont="1" applyBorder="1" applyAlignment="1">
      <alignment horizontal="center" vertical="top"/>
    </xf>
    <xf numFmtId="49" fontId="2" fillId="0" borderId="1" xfId="0" applyNumberFormat="1" applyFont="1" applyFill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vertical="center" wrapText="1"/>
    </xf>
    <xf numFmtId="49" fontId="2" fillId="3" borderId="1" xfId="0" applyNumberFormat="1" applyFont="1" applyFill="1" applyBorder="1" applyAlignment="1">
      <alignment horizontal="center" vertical="top"/>
    </xf>
    <xf numFmtId="49" fontId="3" fillId="3" borderId="1" xfId="0" applyNumberFormat="1" applyFont="1" applyFill="1" applyBorder="1" applyAlignment="1">
      <alignment horizontal="center" vertical="top"/>
    </xf>
    <xf numFmtId="49" fontId="2" fillId="3" borderId="1" xfId="0" applyNumberFormat="1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justify" wrapText="1"/>
    </xf>
    <xf numFmtId="0" fontId="2" fillId="3" borderId="1" xfId="0" applyFont="1" applyFill="1" applyBorder="1" applyAlignment="1">
      <alignment horizontal="justify" wrapText="1"/>
    </xf>
    <xf numFmtId="0" fontId="7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justify" wrapText="1"/>
    </xf>
    <xf numFmtId="0" fontId="3" fillId="2" borderId="1" xfId="0" applyFont="1" applyFill="1" applyBorder="1" applyAlignment="1">
      <alignment horizontal="justify" wrapText="1"/>
    </xf>
    <xf numFmtId="0" fontId="2" fillId="0" borderId="1" xfId="0" applyFont="1" applyFill="1" applyBorder="1" applyAlignment="1">
      <alignment horizontal="justify" wrapText="1"/>
    </xf>
    <xf numFmtId="0" fontId="3" fillId="0" borderId="1" xfId="0" applyFont="1" applyBorder="1" applyAlignment="1">
      <alignment horizontal="justify" wrapText="1"/>
    </xf>
    <xf numFmtId="0" fontId="7" fillId="3" borderId="1" xfId="0" applyFont="1" applyFill="1" applyBorder="1" applyAlignment="1">
      <alignment horizontal="justify" wrapText="1"/>
    </xf>
    <xf numFmtId="4" fontId="3" fillId="3" borderId="1" xfId="0" applyNumberFormat="1" applyFont="1" applyFill="1" applyBorder="1" applyAlignment="1">
      <alignment horizontal="center" vertical="top"/>
    </xf>
    <xf numFmtId="4" fontId="2" fillId="3" borderId="1" xfId="0" applyNumberFormat="1" applyFont="1" applyFill="1" applyBorder="1" applyAlignment="1">
      <alignment horizontal="center" vertical="top"/>
    </xf>
    <xf numFmtId="4" fontId="2" fillId="3" borderId="2" xfId="0" applyNumberFormat="1" applyFont="1" applyFill="1" applyBorder="1" applyAlignment="1">
      <alignment horizontal="center" vertical="top"/>
    </xf>
    <xf numFmtId="0" fontId="7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wrapText="1"/>
    </xf>
    <xf numFmtId="4" fontId="2" fillId="0" borderId="1" xfId="1" applyNumberFormat="1" applyFont="1" applyBorder="1" applyAlignment="1">
      <alignment horizontal="center" vertical="justify" wrapText="1"/>
    </xf>
    <xf numFmtId="0" fontId="2" fillId="0" borderId="1" xfId="1" applyFont="1" applyBorder="1" applyAlignment="1">
      <alignment horizontal="justify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1" xfId="1" applyFont="1" applyFill="1" applyBorder="1" applyAlignment="1">
      <alignment wrapText="1"/>
    </xf>
    <xf numFmtId="4" fontId="2" fillId="0" borderId="1" xfId="1" applyNumberFormat="1" applyFont="1" applyFill="1" applyBorder="1" applyAlignment="1">
      <alignment horizontal="center" vertical="justify" wrapText="1"/>
    </xf>
    <xf numFmtId="4" fontId="2" fillId="0" borderId="4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vertical="top" wrapText="1"/>
    </xf>
    <xf numFmtId="4" fontId="2" fillId="0" borderId="3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horizontal="justify" vertical="top" wrapText="1"/>
    </xf>
    <xf numFmtId="0" fontId="2" fillId="0" borderId="1" xfId="1" applyFont="1" applyBorder="1" applyAlignment="1">
      <alignment horizontal="left" vertical="top" wrapText="1"/>
    </xf>
    <xf numFmtId="49" fontId="2" fillId="2" borderId="1" xfId="1" applyNumberFormat="1" applyFont="1" applyFill="1" applyBorder="1" applyAlignment="1">
      <alignment horizontal="center" vertical="top"/>
    </xf>
    <xf numFmtId="0" fontId="2" fillId="2" borderId="1" xfId="1" applyNumberFormat="1" applyFont="1" applyFill="1" applyBorder="1" applyAlignment="1">
      <alignment horizontal="left" vertical="top" wrapText="1"/>
    </xf>
    <xf numFmtId="0" fontId="2" fillId="0" borderId="1" xfId="1" applyFont="1" applyBorder="1" applyAlignment="1">
      <alignment horizontal="center" vertical="top"/>
    </xf>
    <xf numFmtId="0" fontId="10" fillId="0" borderId="0" xfId="0" applyFont="1"/>
    <xf numFmtId="0" fontId="3" fillId="0" borderId="1" xfId="1" applyFont="1" applyBorder="1" applyAlignment="1">
      <alignment horizontal="center" vertical="top" wrapText="1"/>
    </xf>
    <xf numFmtId="0" fontId="3" fillId="0" borderId="1" xfId="1" applyFont="1" applyBorder="1" applyAlignment="1">
      <alignment wrapText="1"/>
    </xf>
    <xf numFmtId="4" fontId="3" fillId="0" borderId="1" xfId="1" applyNumberFormat="1" applyFont="1" applyBorder="1" applyAlignment="1">
      <alignment horizontal="center" vertical="justify" wrapText="1"/>
    </xf>
    <xf numFmtId="0" fontId="3" fillId="0" borderId="1" xfId="1" applyFont="1" applyBorder="1" applyAlignment="1">
      <alignment horizontal="justify" wrapText="1"/>
    </xf>
    <xf numFmtId="0" fontId="3" fillId="0" borderId="2" xfId="1" applyFont="1" applyFill="1" applyBorder="1" applyAlignment="1">
      <alignment horizontal="center" vertical="top" wrapText="1"/>
    </xf>
    <xf numFmtId="0" fontId="3" fillId="0" borderId="0" xfId="1" applyFont="1" applyAlignment="1">
      <alignment wrapText="1"/>
    </xf>
    <xf numFmtId="4" fontId="3" fillId="0" borderId="2" xfId="1" applyNumberFormat="1" applyFont="1" applyFill="1" applyBorder="1" applyAlignment="1">
      <alignment horizontal="center" vertical="justify" wrapText="1"/>
    </xf>
    <xf numFmtId="49" fontId="3" fillId="2" borderId="1" xfId="1" applyNumberFormat="1" applyFont="1" applyFill="1" applyBorder="1" applyAlignment="1">
      <alignment horizontal="center" vertical="top"/>
    </xf>
    <xf numFmtId="0" fontId="3" fillId="2" borderId="1" xfId="1" applyNumberFormat="1" applyFont="1" applyFill="1" applyBorder="1" applyAlignment="1">
      <alignment horizontal="left" vertical="top" wrapText="1"/>
    </xf>
    <xf numFmtId="0" fontId="3" fillId="0" borderId="1" xfId="1" applyFont="1" applyBorder="1" applyAlignment="1">
      <alignment horizontal="left" wrapText="1"/>
    </xf>
    <xf numFmtId="0" fontId="3" fillId="0" borderId="1" xfId="1" applyFont="1" applyBorder="1" applyAlignment="1">
      <alignment horizontal="justify" vertical="top" wrapText="1"/>
    </xf>
    <xf numFmtId="0" fontId="7" fillId="0" borderId="1" xfId="0" applyFont="1" applyBorder="1" applyAlignment="1">
      <alignment horizontal="left" vertical="top" wrapText="1"/>
    </xf>
    <xf numFmtId="0" fontId="3" fillId="0" borderId="1" xfId="1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1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vertical="top" wrapText="1"/>
    </xf>
    <xf numFmtId="0" fontId="8" fillId="0" borderId="0" xfId="1"/>
    <xf numFmtId="0" fontId="7" fillId="3" borderId="1" xfId="1" applyFont="1" applyFill="1" applyBorder="1" applyAlignment="1">
      <alignment horizontal="justify" vertical="top" wrapText="1"/>
    </xf>
    <xf numFmtId="0" fontId="2" fillId="3" borderId="1" xfId="1" applyFont="1" applyFill="1" applyBorder="1" applyAlignment="1">
      <alignment horizontal="justify" vertical="top" wrapText="1"/>
    </xf>
    <xf numFmtId="0" fontId="4" fillId="0" borderId="0" xfId="1" applyFont="1"/>
    <xf numFmtId="0" fontId="2" fillId="0" borderId="0" xfId="1" applyFont="1" applyAlignment="1">
      <alignment horizontal="right"/>
    </xf>
    <xf numFmtId="0" fontId="2" fillId="0" borderId="1" xfId="0" applyFont="1" applyBorder="1"/>
    <xf numFmtId="0" fontId="2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wrapText="1"/>
    </xf>
    <xf numFmtId="0" fontId="2" fillId="0" borderId="5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justify" wrapText="1"/>
    </xf>
    <xf numFmtId="0" fontId="12" fillId="0" borderId="1" xfId="0" applyFont="1" applyBorder="1" applyAlignment="1">
      <alignment vertical="center" wrapText="1"/>
    </xf>
    <xf numFmtId="4" fontId="3" fillId="0" borderId="1" xfId="1" applyNumberFormat="1" applyFont="1" applyFill="1" applyBorder="1" applyAlignment="1">
      <alignment horizontal="center" vertical="justify" wrapText="1"/>
    </xf>
    <xf numFmtId="0" fontId="8" fillId="0" borderId="0" xfId="0" applyFont="1"/>
    <xf numFmtId="0" fontId="3" fillId="3" borderId="1" xfId="1" applyFont="1" applyFill="1" applyBorder="1" applyAlignment="1">
      <alignment horizontal="justify" wrapText="1"/>
    </xf>
    <xf numFmtId="0" fontId="13" fillId="3" borderId="1" xfId="1" applyFont="1" applyFill="1" applyBorder="1" applyAlignment="1">
      <alignment horizontal="justify" vertical="top" wrapText="1"/>
    </xf>
    <xf numFmtId="0" fontId="3" fillId="3" borderId="1" xfId="1" applyFont="1" applyFill="1" applyBorder="1" applyAlignment="1">
      <alignment horizontal="justify" vertical="top" wrapText="1"/>
    </xf>
    <xf numFmtId="0" fontId="13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49" fontId="3" fillId="0" borderId="1" xfId="0" applyNumberFormat="1" applyFont="1" applyBorder="1" applyAlignment="1">
      <alignment vertical="top"/>
    </xf>
    <xf numFmtId="4" fontId="3" fillId="0" borderId="1" xfId="0" applyNumberFormat="1" applyFont="1" applyBorder="1" applyAlignment="1">
      <alignment horizontal="center" vertical="top"/>
    </xf>
    <xf numFmtId="0" fontId="3" fillId="3" borderId="1" xfId="0" applyFont="1" applyFill="1" applyBorder="1" applyAlignment="1">
      <alignment horizontal="justify" wrapText="1"/>
    </xf>
    <xf numFmtId="49" fontId="2" fillId="0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justify" wrapText="1"/>
    </xf>
    <xf numFmtId="49" fontId="2" fillId="0" borderId="2" xfId="0" applyNumberFormat="1" applyFont="1" applyBorder="1" applyAlignment="1">
      <alignment horizontal="center" vertical="top"/>
    </xf>
    <xf numFmtId="49" fontId="2" fillId="2" borderId="3" xfId="0" applyNumberFormat="1" applyFont="1" applyFill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top"/>
    </xf>
    <xf numFmtId="4" fontId="2" fillId="0" borderId="1" xfId="1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4" fontId="2" fillId="0" borderId="3" xfId="1" applyNumberFormat="1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/>
    </xf>
    <xf numFmtId="0" fontId="3" fillId="0" borderId="2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top" wrapText="1"/>
    </xf>
    <xf numFmtId="4" fontId="2" fillId="0" borderId="0" xfId="1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center" vertical="top"/>
    </xf>
    <xf numFmtId="0" fontId="2" fillId="0" borderId="0" xfId="1" applyFont="1" applyBorder="1" applyAlignment="1">
      <alignment horizontal="center" vertical="top" wrapText="1"/>
    </xf>
    <xf numFmtId="0" fontId="2" fillId="0" borderId="0" xfId="1" applyFont="1" applyBorder="1" applyAlignment="1">
      <alignment horizontal="left" vertical="top" wrapText="1"/>
    </xf>
    <xf numFmtId="0" fontId="8" fillId="0" borderId="0" xfId="1" applyBorder="1"/>
    <xf numFmtId="0" fontId="2" fillId="0" borderId="1" xfId="1" applyFont="1" applyBorder="1" applyAlignment="1">
      <alignment horizontal="center" vertical="center" wrapText="1"/>
    </xf>
    <xf numFmtId="0" fontId="8" fillId="0" borderId="1" xfId="1" applyBorder="1"/>
    <xf numFmtId="0" fontId="2" fillId="0" borderId="1" xfId="1" applyFont="1" applyBorder="1"/>
    <xf numFmtId="0" fontId="2" fillId="0" borderId="1" xfId="1" applyFont="1" applyBorder="1" applyAlignment="1">
      <alignment vertical="center"/>
    </xf>
    <xf numFmtId="4" fontId="2" fillId="0" borderId="1" xfId="1" applyNumberFormat="1" applyFont="1" applyBorder="1" applyAlignment="1">
      <alignment horizontal="center" vertical="center" wrapText="1"/>
    </xf>
    <xf numFmtId="0" fontId="2" fillId="0" borderId="1" xfId="1" applyNumberFormat="1" applyFont="1" applyBorder="1"/>
    <xf numFmtId="0" fontId="2" fillId="0" borderId="1" xfId="1" applyFont="1" applyBorder="1" applyAlignment="1">
      <alignment horizontal="center" vertical="center"/>
    </xf>
    <xf numFmtId="0" fontId="2" fillId="0" borderId="0" xfId="1" applyFont="1" applyBorder="1" applyAlignment="1">
      <alignment vertical="center"/>
    </xf>
    <xf numFmtId="4" fontId="2" fillId="0" borderId="0" xfId="1" applyNumberFormat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/>
    <xf numFmtId="49" fontId="2" fillId="0" borderId="0" xfId="1" applyNumberFormat="1" applyFont="1" applyBorder="1" applyAlignment="1">
      <alignment horizontal="center" vertical="center" wrapText="1"/>
    </xf>
    <xf numFmtId="0" fontId="2" fillId="0" borderId="0" xfId="1" applyNumberFormat="1" applyFont="1" applyBorder="1"/>
    <xf numFmtId="0" fontId="2" fillId="0" borderId="1" xfId="1" applyFont="1" applyBorder="1" applyAlignment="1">
      <alignment vertical="center" wrapText="1"/>
    </xf>
    <xf numFmtId="49" fontId="2" fillId="0" borderId="1" xfId="0" applyNumberFormat="1" applyFont="1" applyBorder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4" fontId="3" fillId="0" borderId="1" xfId="1" applyNumberFormat="1" applyFont="1" applyBorder="1" applyAlignment="1">
      <alignment horizontal="center" vertical="top" wrapText="1"/>
    </xf>
    <xf numFmtId="49" fontId="2" fillId="0" borderId="1" xfId="1" applyNumberFormat="1" applyFont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4" fontId="3" fillId="3" borderId="1" xfId="0" applyNumberFormat="1" applyFont="1" applyFill="1" applyBorder="1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15" fillId="3" borderId="0" xfId="0" applyFont="1" applyFill="1" applyBorder="1" applyAlignment="1">
      <alignment horizontal="left"/>
    </xf>
    <xf numFmtId="0" fontId="0" fillId="3" borderId="0" xfId="0" applyFill="1" applyBorder="1"/>
    <xf numFmtId="4" fontId="0" fillId="3" borderId="0" xfId="0" applyNumberFormat="1" applyFill="1" applyBorder="1"/>
    <xf numFmtId="0" fontId="4" fillId="2" borderId="0" xfId="0" applyFont="1" applyFill="1" applyBorder="1" applyAlignment="1">
      <alignment horizontal="justify" vertical="center" wrapText="1"/>
    </xf>
    <xf numFmtId="0" fontId="4" fillId="2" borderId="0" xfId="0" applyFont="1" applyFill="1" applyBorder="1" applyAlignment="1">
      <alignment horizontal="center" vertical="top" wrapText="1"/>
    </xf>
    <xf numFmtId="49" fontId="4" fillId="0" borderId="0" xfId="0" applyNumberFormat="1" applyFont="1" applyBorder="1" applyAlignment="1">
      <alignment horizontal="center" vertical="top"/>
    </xf>
    <xf numFmtId="49" fontId="4" fillId="2" borderId="0" xfId="0" applyNumberFormat="1" applyFont="1" applyFill="1" applyBorder="1" applyAlignment="1">
      <alignment horizontal="center" vertical="top"/>
    </xf>
    <xf numFmtId="4" fontId="4" fillId="3" borderId="0" xfId="0" applyNumberFormat="1" applyFont="1" applyFill="1" applyBorder="1" applyAlignment="1">
      <alignment horizontal="center" vertical="top"/>
    </xf>
    <xf numFmtId="0" fontId="17" fillId="0" borderId="0" xfId="0" applyFont="1" applyBorder="1" applyAlignment="1">
      <alignment horizontal="left" vertical="top" wrapText="1"/>
    </xf>
    <xf numFmtId="0" fontId="17" fillId="5" borderId="0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vertical="top" wrapText="1"/>
    </xf>
    <xf numFmtId="49" fontId="2" fillId="3" borderId="2" xfId="0" applyNumberFormat="1" applyFont="1" applyFill="1" applyBorder="1" applyAlignment="1">
      <alignment horizontal="center" vertical="top"/>
    </xf>
    <xf numFmtId="0" fontId="7" fillId="3" borderId="7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/>
    </xf>
    <xf numFmtId="49" fontId="2" fillId="3" borderId="3" xfId="0" applyNumberFormat="1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7" fillId="3" borderId="1" xfId="1" applyFont="1" applyFill="1" applyBorder="1" applyAlignment="1">
      <alignment horizontal="left" vertical="top" wrapText="1"/>
    </xf>
    <xf numFmtId="0" fontId="2" fillId="3" borderId="1" xfId="1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/>
    </xf>
    <xf numFmtId="0" fontId="14" fillId="3" borderId="1" xfId="0" applyFont="1" applyFill="1" applyBorder="1"/>
    <xf numFmtId="4" fontId="16" fillId="3" borderId="1" xfId="0" applyNumberFormat="1" applyFont="1" applyFill="1" applyBorder="1"/>
    <xf numFmtId="0" fontId="18" fillId="0" borderId="1" xfId="0" applyFont="1" applyBorder="1" applyAlignment="1">
      <alignment vertical="top" wrapText="1"/>
    </xf>
    <xf numFmtId="49" fontId="12" fillId="0" borderId="1" xfId="0" applyNumberFormat="1" applyFont="1" applyBorder="1" applyAlignment="1">
      <alignment vertical="top"/>
    </xf>
    <xf numFmtId="4" fontId="12" fillId="0" borderId="1" xfId="0" applyNumberFormat="1" applyFont="1" applyBorder="1" applyAlignment="1">
      <alignment horizontal="center" vertical="top"/>
    </xf>
    <xf numFmtId="4" fontId="18" fillId="3" borderId="1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49" fontId="3" fillId="3" borderId="1" xfId="0" applyNumberFormat="1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top" wrapText="1"/>
    </xf>
    <xf numFmtId="49" fontId="3" fillId="3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top"/>
    </xf>
    <xf numFmtId="0" fontId="13" fillId="3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wrapText="1"/>
    </xf>
    <xf numFmtId="0" fontId="3" fillId="3" borderId="2" xfId="0" applyFont="1" applyFill="1" applyBorder="1" applyAlignment="1">
      <alignment horizontal="left" vertical="top" wrapText="1"/>
    </xf>
    <xf numFmtId="49" fontId="3" fillId="3" borderId="2" xfId="0" applyNumberFormat="1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top"/>
    </xf>
    <xf numFmtId="4" fontId="3" fillId="3" borderId="2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13" fillId="3" borderId="1" xfId="1" applyFont="1" applyFill="1" applyBorder="1" applyAlignment="1">
      <alignment horizontal="left" vertical="top" wrapText="1"/>
    </xf>
    <xf numFmtId="4" fontId="19" fillId="3" borderId="1" xfId="0" applyNumberFormat="1" applyFont="1" applyFill="1" applyBorder="1" applyAlignment="1">
      <alignment horizontal="center" vertical="top"/>
    </xf>
    <xf numFmtId="4" fontId="2" fillId="3" borderId="0" xfId="0" applyNumberFormat="1" applyFont="1" applyFill="1" applyBorder="1" applyAlignment="1">
      <alignment horizontal="center" vertical="top"/>
    </xf>
    <xf numFmtId="4" fontId="20" fillId="3" borderId="1" xfId="0" applyNumberFormat="1" applyFont="1" applyFill="1" applyBorder="1" applyAlignment="1">
      <alignment horizontal="center" vertical="top"/>
    </xf>
    <xf numFmtId="0" fontId="2" fillId="0" borderId="1" xfId="1" applyFont="1" applyBorder="1" applyAlignment="1">
      <alignment horizontal="center" vertical="top" wrapText="1"/>
    </xf>
    <xf numFmtId="0" fontId="15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top" wrapText="1"/>
    </xf>
    <xf numFmtId="0" fontId="16" fillId="0" borderId="14" xfId="0" applyFont="1" applyBorder="1" applyAlignment="1">
      <alignment vertical="center" wrapText="1"/>
    </xf>
    <xf numFmtId="4" fontId="10" fillId="0" borderId="0" xfId="0" applyNumberFormat="1" applyFont="1"/>
    <xf numFmtId="0" fontId="3" fillId="0" borderId="2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1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19" fillId="0" borderId="11" xfId="0" applyFont="1" applyBorder="1" applyAlignment="1">
      <alignment horizontal="left"/>
    </xf>
    <xf numFmtId="0" fontId="19" fillId="0" borderId="12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  <xf numFmtId="0" fontId="4" fillId="0" borderId="0" xfId="1" applyFont="1" applyAlignment="1">
      <alignment horizontal="left"/>
    </xf>
    <xf numFmtId="0" fontId="3" fillId="0" borderId="0" xfId="1" applyFont="1" applyAlignment="1">
      <alignment horizontal="center" vertical="center" wrapText="1"/>
    </xf>
    <xf numFmtId="0" fontId="3" fillId="0" borderId="2" xfId="1" applyFont="1" applyBorder="1" applyAlignment="1">
      <alignment horizontal="center" vertical="top" wrapText="1"/>
    </xf>
    <xf numFmtId="0" fontId="3" fillId="0" borderId="5" xfId="1" applyFont="1" applyBorder="1" applyAlignment="1">
      <alignment horizontal="center" vertical="top" wrapText="1"/>
    </xf>
    <xf numFmtId="0" fontId="3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left" vertical="top" wrapText="1"/>
    </xf>
    <xf numFmtId="0" fontId="4" fillId="0" borderId="0" xfId="1" applyFont="1" applyBorder="1" applyAlignment="1">
      <alignment horizontal="left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top"/>
    </xf>
    <xf numFmtId="49" fontId="2" fillId="0" borderId="0" xfId="0" applyNumberFormat="1" applyFont="1" applyBorder="1" applyAlignment="1">
      <alignment horizontal="center" vertical="top"/>
    </xf>
    <xf numFmtId="0" fontId="2" fillId="0" borderId="0" xfId="0" applyFont="1" applyBorder="1" applyAlignment="1">
      <alignment horizontal="center" vertical="center"/>
    </xf>
    <xf numFmtId="0" fontId="2" fillId="0" borderId="0" xfId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/>
    </xf>
    <xf numFmtId="0" fontId="2" fillId="0" borderId="11" xfId="1" applyFont="1" applyBorder="1" applyAlignment="1">
      <alignment horizontal="left" vertical="top" wrapText="1"/>
    </xf>
    <xf numFmtId="0" fontId="2" fillId="0" borderId="3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center"/>
    </xf>
  </cellXfs>
  <cellStyles count="5">
    <cellStyle name="Обычный" xfId="0" builtinId="0"/>
    <cellStyle name="Обычный 2" xfId="1"/>
    <cellStyle name="Обычный 3" xfId="2"/>
    <cellStyle name="Примечание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0</xdr:rowOff>
    </xdr:from>
    <xdr:to>
      <xdr:col>2</xdr:col>
      <xdr:colOff>933450</xdr:colOff>
      <xdr:row>8</xdr:row>
      <xdr:rowOff>123825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3486150" y="0"/>
          <a:ext cx="2952750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57149</xdr:colOff>
      <xdr:row>0</xdr:row>
      <xdr:rowOff>95251</xdr:rowOff>
    </xdr:from>
    <xdr:to>
      <xdr:col>5</xdr:col>
      <xdr:colOff>57149</xdr:colOff>
      <xdr:row>9</xdr:row>
      <xdr:rowOff>1</xdr:rowOff>
    </xdr:to>
    <xdr:sp macro="" textlink="">
      <xdr:nvSpPr>
        <xdr:cNvPr id="5" name="Text Box 3"/>
        <xdr:cNvSpPr txBox="1">
          <a:spLocks noChangeArrowheads="1"/>
        </xdr:cNvSpPr>
      </xdr:nvSpPr>
      <xdr:spPr bwMode="auto">
        <a:xfrm>
          <a:off x="5476874" y="95251"/>
          <a:ext cx="3171825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</a:t>
          </a:r>
          <a:r>
            <a:rPr lang="en-US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2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1809750</xdr:colOff>
      <xdr:row>0</xdr:row>
      <xdr:rowOff>0</xdr:rowOff>
    </xdr:from>
    <xdr:to>
      <xdr:col>2</xdr:col>
      <xdr:colOff>0</xdr:colOff>
      <xdr:row>7</xdr:row>
      <xdr:rowOff>142875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571875" y="0"/>
          <a:ext cx="3676650" cy="12763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2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923924</xdr:colOff>
      <xdr:row>0</xdr:row>
      <xdr:rowOff>1</xdr:rowOff>
    </xdr:from>
    <xdr:to>
      <xdr:col>3</xdr:col>
      <xdr:colOff>2</xdr:colOff>
      <xdr:row>7</xdr:row>
      <xdr:rowOff>257175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4343399" y="1"/>
          <a:ext cx="2819403" cy="1543049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3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47625</xdr:rowOff>
    </xdr:from>
    <xdr:to>
      <xdr:col>2</xdr:col>
      <xdr:colOff>933450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1609725" cy="17240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419100</xdr:colOff>
      <xdr:row>0</xdr:row>
      <xdr:rowOff>152399</xdr:rowOff>
    </xdr:from>
    <xdr:to>
      <xdr:col>5</xdr:col>
      <xdr:colOff>990599</xdr:colOff>
      <xdr:row>7</xdr:row>
      <xdr:rowOff>514350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5829300" y="152399"/>
          <a:ext cx="2876549" cy="1600201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4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2</xdr:col>
      <xdr:colOff>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5753100" y="47625"/>
          <a:ext cx="0" cy="15525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676275</xdr:colOff>
      <xdr:row>0</xdr:row>
      <xdr:rowOff>0</xdr:rowOff>
    </xdr:from>
    <xdr:to>
      <xdr:col>4</xdr:col>
      <xdr:colOff>1085850</xdr:colOff>
      <xdr:row>7</xdr:row>
      <xdr:rowOff>476250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429375" y="0"/>
          <a:ext cx="2905125" cy="16097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5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9527</xdr:rowOff>
    </xdr:from>
    <xdr:to>
      <xdr:col>7</xdr:col>
      <xdr:colOff>790575</xdr:colOff>
      <xdr:row>10</xdr:row>
      <xdr:rowOff>66676</xdr:rowOff>
    </xdr:to>
    <xdr:sp macro="" textlink="">
      <xdr:nvSpPr>
        <xdr:cNvPr id="2" name="Text Box 3"/>
        <xdr:cNvSpPr txBox="1">
          <a:spLocks noChangeArrowheads="1"/>
        </xdr:cNvSpPr>
      </xdr:nvSpPr>
      <xdr:spPr bwMode="auto">
        <a:xfrm>
          <a:off x="4457700" y="171452"/>
          <a:ext cx="3028950" cy="151447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6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на 2021 год </a:t>
          </a:r>
          <a:r>
            <a:rPr lang="ru-RU" sz="1200" b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solidFill>
              <a:schemeClr val="tx1"/>
            </a:solidFill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3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810125" y="47625"/>
          <a:ext cx="1533525" cy="14763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</xdr:col>
      <xdr:colOff>3762374</xdr:colOff>
      <xdr:row>0</xdr:row>
      <xdr:rowOff>1</xdr:rowOff>
    </xdr:from>
    <xdr:to>
      <xdr:col>4</xdr:col>
      <xdr:colOff>933450</xdr:colOff>
      <xdr:row>7</xdr:row>
      <xdr:rowOff>257176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134099" y="1"/>
          <a:ext cx="3400426" cy="13906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7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4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010025" y="47625"/>
          <a:ext cx="42195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190499</xdr:colOff>
      <xdr:row>0</xdr:row>
      <xdr:rowOff>1</xdr:rowOff>
    </xdr:from>
    <xdr:to>
      <xdr:col>6</xdr:col>
      <xdr:colOff>38099</xdr:colOff>
      <xdr:row>7</xdr:row>
      <xdr:rowOff>276226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486274" y="1"/>
          <a:ext cx="3419475" cy="1409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8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295775" y="47625"/>
          <a:ext cx="20859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152401</xdr:colOff>
      <xdr:row>0</xdr:row>
      <xdr:rowOff>0</xdr:rowOff>
    </xdr:from>
    <xdr:to>
      <xdr:col>3</xdr:col>
      <xdr:colOff>1438275</xdr:colOff>
      <xdr:row>7</xdr:row>
      <xdr:rowOff>438150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52801" y="0"/>
          <a:ext cx="2809874" cy="1571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9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7244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371476</xdr:colOff>
      <xdr:row>0</xdr:row>
      <xdr:rowOff>0</xdr:rowOff>
    </xdr:from>
    <xdr:to>
      <xdr:col>4</xdr:col>
      <xdr:colOff>38100</xdr:colOff>
      <xdr:row>7</xdr:row>
      <xdr:rowOff>457200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43276" y="0"/>
          <a:ext cx="2809874" cy="15906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10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</a:t>
          </a:r>
          <a:r>
            <a:rPr lang="ru-RU" sz="1200" b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333375</xdr:colOff>
      <xdr:row>0</xdr:row>
      <xdr:rowOff>0</xdr:rowOff>
    </xdr:from>
    <xdr:to>
      <xdr:col>4</xdr:col>
      <xdr:colOff>1571625</xdr:colOff>
      <xdr:row>7</xdr:row>
      <xdr:rowOff>390525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686300" y="0"/>
          <a:ext cx="2857500" cy="15240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G70"/>
  <sheetViews>
    <sheetView workbookViewId="0">
      <selection activeCell="G11" sqref="G11"/>
    </sheetView>
  </sheetViews>
  <sheetFormatPr defaultRowHeight="12.75" x14ac:dyDescent="0.2"/>
  <cols>
    <col min="1" max="1" width="26.140625" customWidth="1"/>
    <col min="2" max="2" width="55.140625" customWidth="1"/>
    <col min="3" max="3" width="18.140625" customWidth="1"/>
    <col min="4" max="4" width="17.5703125" customWidth="1"/>
    <col min="5" max="5" width="16.42578125" customWidth="1"/>
    <col min="7" max="7" width="12.7109375" bestFit="1" customWidth="1"/>
  </cols>
  <sheetData>
    <row r="9" spans="1:5" ht="25.5" customHeight="1" x14ac:dyDescent="0.2"/>
    <row r="11" spans="1:5" ht="42.75" customHeight="1" x14ac:dyDescent="0.3">
      <c r="A11" s="217" t="s">
        <v>500</v>
      </c>
      <c r="B11" s="217"/>
      <c r="C11" s="217"/>
      <c r="D11" s="217"/>
      <c r="E11" s="217"/>
    </row>
    <row r="12" spans="1:5" ht="16.5" x14ac:dyDescent="0.25">
      <c r="A12" s="1"/>
      <c r="B12" s="2"/>
      <c r="E12" s="2" t="s">
        <v>455</v>
      </c>
    </row>
    <row r="13" spans="1:5" s="48" customFormat="1" ht="12.75" customHeight="1" x14ac:dyDescent="0.2">
      <c r="A13" s="213" t="s">
        <v>21</v>
      </c>
      <c r="B13" s="213" t="s">
        <v>22</v>
      </c>
      <c r="C13" s="216" t="s">
        <v>0</v>
      </c>
      <c r="D13" s="216"/>
      <c r="E13" s="216"/>
    </row>
    <row r="14" spans="1:5" s="48" customFormat="1" ht="12.75" customHeight="1" x14ac:dyDescent="0.2">
      <c r="A14" s="214"/>
      <c r="B14" s="214"/>
      <c r="C14" s="216"/>
      <c r="D14" s="216"/>
      <c r="E14" s="216"/>
    </row>
    <row r="15" spans="1:5" s="48" customFormat="1" ht="21.75" customHeight="1" x14ac:dyDescent="0.2">
      <c r="A15" s="215"/>
      <c r="B15" s="215"/>
      <c r="C15" s="61" t="s">
        <v>236</v>
      </c>
      <c r="D15" s="61" t="s">
        <v>421</v>
      </c>
      <c r="E15" s="61" t="s">
        <v>501</v>
      </c>
    </row>
    <row r="16" spans="1:5" s="48" customFormat="1" ht="21.75" customHeight="1" x14ac:dyDescent="0.25">
      <c r="A16" s="49" t="s">
        <v>23</v>
      </c>
      <c r="B16" s="50" t="s">
        <v>24</v>
      </c>
      <c r="C16" s="51">
        <f>C17+C22+C32+C40+C49+C53+C28</f>
        <v>81323723.339999989</v>
      </c>
      <c r="D16" s="51">
        <f t="shared" ref="D16:E16" si="0">D17+D22+D32+D40+D49+D53+D28</f>
        <v>82097624.590000004</v>
      </c>
      <c r="E16" s="51">
        <f t="shared" si="0"/>
        <v>82430964.829999998</v>
      </c>
    </row>
    <row r="17" spans="1:5" s="48" customFormat="1" ht="17.25" customHeight="1" x14ac:dyDescent="0.25">
      <c r="A17" s="49" t="s">
        <v>25</v>
      </c>
      <c r="B17" s="52" t="s">
        <v>26</v>
      </c>
      <c r="C17" s="51">
        <f>C18</f>
        <v>27315425.739999998</v>
      </c>
      <c r="D17" s="51">
        <f>D18</f>
        <v>27526926.59</v>
      </c>
      <c r="E17" s="51">
        <f>E18</f>
        <v>28956708.829999998</v>
      </c>
    </row>
    <row r="18" spans="1:5" s="48" customFormat="1" ht="19.5" customHeight="1" x14ac:dyDescent="0.25">
      <c r="A18" s="49" t="s">
        <v>27</v>
      </c>
      <c r="B18" s="52" t="s">
        <v>28</v>
      </c>
      <c r="C18" s="51">
        <f>C19+C20+C21</f>
        <v>27315425.739999998</v>
      </c>
      <c r="D18" s="51">
        <f>D19+D20+D21</f>
        <v>27526926.59</v>
      </c>
      <c r="E18" s="51">
        <f>E19+E20+E21</f>
        <v>28956708.829999998</v>
      </c>
    </row>
    <row r="19" spans="1:5" ht="102.75" customHeight="1" x14ac:dyDescent="0.25">
      <c r="A19" s="37" t="s">
        <v>29</v>
      </c>
      <c r="B19" s="38" t="s">
        <v>30</v>
      </c>
      <c r="C19" s="39">
        <v>26332070.41</v>
      </c>
      <c r="D19" s="39">
        <v>26535957.23</v>
      </c>
      <c r="E19" s="39">
        <v>27914267.309999999</v>
      </c>
    </row>
    <row r="20" spans="1:5" ht="147" customHeight="1" x14ac:dyDescent="0.25">
      <c r="A20" s="37" t="s">
        <v>84</v>
      </c>
      <c r="B20" s="38" t="s">
        <v>82</v>
      </c>
      <c r="C20" s="39">
        <v>464362.23999999999</v>
      </c>
      <c r="D20" s="39">
        <v>467957.75</v>
      </c>
      <c r="E20" s="39">
        <v>492264.05</v>
      </c>
    </row>
    <row r="21" spans="1:5" ht="66" customHeight="1" x14ac:dyDescent="0.25">
      <c r="A21" s="37" t="s">
        <v>85</v>
      </c>
      <c r="B21" s="38" t="s">
        <v>81</v>
      </c>
      <c r="C21" s="39">
        <v>518993.09</v>
      </c>
      <c r="D21" s="39">
        <v>523011.61</v>
      </c>
      <c r="E21" s="39">
        <v>550177.47</v>
      </c>
    </row>
    <row r="22" spans="1:5" s="48" customFormat="1" ht="51" customHeight="1" x14ac:dyDescent="0.25">
      <c r="A22" s="53" t="s">
        <v>86</v>
      </c>
      <c r="B22" s="54" t="s">
        <v>83</v>
      </c>
      <c r="C22" s="85">
        <f>C23</f>
        <v>1505040</v>
      </c>
      <c r="D22" s="55">
        <f>D23</f>
        <v>1579840</v>
      </c>
      <c r="E22" s="55">
        <f>E23</f>
        <v>1691230</v>
      </c>
    </row>
    <row r="23" spans="1:5" ht="32.25" customHeight="1" x14ac:dyDescent="0.25">
      <c r="A23" s="37" t="s">
        <v>88</v>
      </c>
      <c r="B23" s="34" t="s">
        <v>87</v>
      </c>
      <c r="C23" s="39">
        <f>C24+C25+C26+C27</f>
        <v>1505040</v>
      </c>
      <c r="D23" s="39">
        <f>D24+D25+D26+D27</f>
        <v>1579840</v>
      </c>
      <c r="E23" s="39">
        <f>E24+E25+E26+E27</f>
        <v>1691230</v>
      </c>
    </row>
    <row r="24" spans="1:5" ht="100.5" customHeight="1" x14ac:dyDescent="0.25">
      <c r="A24" s="37" t="s">
        <v>90</v>
      </c>
      <c r="B24" s="34" t="s">
        <v>89</v>
      </c>
      <c r="C24" s="39">
        <v>691060</v>
      </c>
      <c r="D24" s="40">
        <v>726280</v>
      </c>
      <c r="E24" s="40">
        <v>783010</v>
      </c>
    </row>
    <row r="25" spans="1:5" ht="114.75" customHeight="1" x14ac:dyDescent="0.2">
      <c r="A25" s="41" t="s">
        <v>91</v>
      </c>
      <c r="B25" s="41" t="s">
        <v>92</v>
      </c>
      <c r="C25" s="39">
        <v>3940</v>
      </c>
      <c r="D25" s="42">
        <v>4100</v>
      </c>
      <c r="E25" s="42">
        <v>4370</v>
      </c>
    </row>
    <row r="26" spans="1:5" ht="99.75" customHeight="1" x14ac:dyDescent="0.25">
      <c r="A26" s="80" t="s">
        <v>93</v>
      </c>
      <c r="B26" s="81" t="s">
        <v>94</v>
      </c>
      <c r="C26" s="39">
        <v>909050</v>
      </c>
      <c r="D26" s="42">
        <v>952920</v>
      </c>
      <c r="E26" s="42">
        <v>1024060</v>
      </c>
    </row>
    <row r="27" spans="1:5" ht="98.25" customHeight="1" x14ac:dyDescent="0.25">
      <c r="A27" s="37" t="s">
        <v>95</v>
      </c>
      <c r="B27" s="38" t="s">
        <v>96</v>
      </c>
      <c r="C27" s="39">
        <v>-99010</v>
      </c>
      <c r="D27" s="39">
        <v>-103460</v>
      </c>
      <c r="E27" s="39">
        <v>-120210</v>
      </c>
    </row>
    <row r="28" spans="1:5" ht="18" customHeight="1" x14ac:dyDescent="0.2">
      <c r="A28" s="106" t="s">
        <v>230</v>
      </c>
      <c r="B28" s="84" t="s">
        <v>228</v>
      </c>
      <c r="C28" s="39">
        <f>C29</f>
        <v>358397.6</v>
      </c>
      <c r="D28" s="39">
        <f>D29</f>
        <v>378800</v>
      </c>
      <c r="E28" s="39">
        <f>E29</f>
        <v>405600</v>
      </c>
    </row>
    <row r="29" spans="1:5" ht="35.25" customHeight="1" x14ac:dyDescent="0.2">
      <c r="A29" s="106" t="s">
        <v>231</v>
      </c>
      <c r="B29" s="106" t="s">
        <v>229</v>
      </c>
      <c r="C29" s="39">
        <f>C30+C31</f>
        <v>358397.6</v>
      </c>
      <c r="D29" s="39">
        <f>D30+D31</f>
        <v>378800</v>
      </c>
      <c r="E29" s="39">
        <f>E30+E31</f>
        <v>405600</v>
      </c>
    </row>
    <row r="30" spans="1:5" ht="50.25" customHeight="1" x14ac:dyDescent="0.25">
      <c r="A30" s="12" t="s">
        <v>232</v>
      </c>
      <c r="B30" s="38" t="s">
        <v>234</v>
      </c>
      <c r="C30" s="39">
        <v>260196</v>
      </c>
      <c r="D30" s="39">
        <v>257584</v>
      </c>
      <c r="E30" s="39">
        <v>280715.76</v>
      </c>
    </row>
    <row r="31" spans="1:5" ht="83.25" customHeight="1" x14ac:dyDescent="0.25">
      <c r="A31" s="12" t="s">
        <v>233</v>
      </c>
      <c r="B31" s="38" t="s">
        <v>235</v>
      </c>
      <c r="C31" s="39">
        <v>98201.600000000006</v>
      </c>
      <c r="D31" s="39">
        <v>121216</v>
      </c>
      <c r="E31" s="39">
        <v>124884.24</v>
      </c>
    </row>
    <row r="32" spans="1:5" s="48" customFormat="1" ht="16.5" customHeight="1" x14ac:dyDescent="0.25">
      <c r="A32" s="49" t="s">
        <v>31</v>
      </c>
      <c r="B32" s="50" t="s">
        <v>32</v>
      </c>
      <c r="C32" s="51">
        <f>C33+C35</f>
        <v>31109000</v>
      </c>
      <c r="D32" s="51">
        <f>D33+D35</f>
        <v>31780000</v>
      </c>
      <c r="E32" s="51">
        <f>E33+E35</f>
        <v>32622000</v>
      </c>
    </row>
    <row r="33" spans="1:5" ht="19.5" customHeight="1" x14ac:dyDescent="0.25">
      <c r="A33" s="33" t="s">
        <v>33</v>
      </c>
      <c r="B33" s="36" t="s">
        <v>34</v>
      </c>
      <c r="C33" s="35">
        <f>C34</f>
        <v>6787000</v>
      </c>
      <c r="D33" s="35">
        <f>D34</f>
        <v>6749000</v>
      </c>
      <c r="E33" s="35">
        <f>E34</f>
        <v>6861000</v>
      </c>
    </row>
    <row r="34" spans="1:5" ht="48.75" customHeight="1" x14ac:dyDescent="0.25">
      <c r="A34" s="82" t="s">
        <v>131</v>
      </c>
      <c r="B34" s="83" t="s">
        <v>136</v>
      </c>
      <c r="C34" s="35">
        <v>6787000</v>
      </c>
      <c r="D34" s="35">
        <v>6749000</v>
      </c>
      <c r="E34" s="35">
        <v>6861000</v>
      </c>
    </row>
    <row r="35" spans="1:5" ht="18.75" customHeight="1" x14ac:dyDescent="0.25">
      <c r="A35" s="33" t="s">
        <v>35</v>
      </c>
      <c r="B35" s="36" t="s">
        <v>36</v>
      </c>
      <c r="C35" s="35">
        <f>C36+C38</f>
        <v>24322000</v>
      </c>
      <c r="D35" s="35">
        <f>D36+D38</f>
        <v>25031000</v>
      </c>
      <c r="E35" s="35">
        <f>E36+E38</f>
        <v>25761000</v>
      </c>
    </row>
    <row r="36" spans="1:5" ht="21.75" customHeight="1" x14ac:dyDescent="0.2">
      <c r="A36" s="33" t="s">
        <v>152</v>
      </c>
      <c r="B36" s="43" t="s">
        <v>153</v>
      </c>
      <c r="C36" s="35">
        <f>C37</f>
        <v>21332000</v>
      </c>
      <c r="D36" s="35">
        <f>D37</f>
        <v>21971000</v>
      </c>
      <c r="E36" s="35">
        <f>E37</f>
        <v>22630000</v>
      </c>
    </row>
    <row r="37" spans="1:5" ht="50.25" customHeight="1" x14ac:dyDescent="0.2">
      <c r="A37" s="33" t="s">
        <v>154</v>
      </c>
      <c r="B37" s="44" t="s">
        <v>155</v>
      </c>
      <c r="C37" s="35">
        <v>21332000</v>
      </c>
      <c r="D37" s="35">
        <v>21971000</v>
      </c>
      <c r="E37" s="35">
        <v>22630000</v>
      </c>
    </row>
    <row r="38" spans="1:5" ht="21" customHeight="1" x14ac:dyDescent="0.2">
      <c r="A38" s="33" t="s">
        <v>156</v>
      </c>
      <c r="B38" s="43" t="s">
        <v>157</v>
      </c>
      <c r="C38" s="35">
        <f>C39</f>
        <v>2990000</v>
      </c>
      <c r="D38" s="35">
        <f>D39</f>
        <v>3060000</v>
      </c>
      <c r="E38" s="35">
        <f>E39</f>
        <v>3131000</v>
      </c>
    </row>
    <row r="39" spans="1:5" ht="51" customHeight="1" x14ac:dyDescent="0.2">
      <c r="A39" s="33" t="s">
        <v>158</v>
      </c>
      <c r="B39" s="43" t="s">
        <v>159</v>
      </c>
      <c r="C39" s="35">
        <v>2990000</v>
      </c>
      <c r="D39" s="35">
        <v>3060000</v>
      </c>
      <c r="E39" s="35">
        <v>3131000</v>
      </c>
    </row>
    <row r="40" spans="1:5" s="48" customFormat="1" ht="64.5" customHeight="1" x14ac:dyDescent="0.25">
      <c r="A40" s="49" t="s">
        <v>37</v>
      </c>
      <c r="B40" s="52" t="s">
        <v>38</v>
      </c>
      <c r="C40" s="51">
        <f>C43+C45+C48</f>
        <v>18331002</v>
      </c>
      <c r="D40" s="51">
        <f>D43+D45+D48</f>
        <v>18331002</v>
      </c>
      <c r="E40" s="51">
        <f>E43+E45+E48</f>
        <v>18331002</v>
      </c>
    </row>
    <row r="41" spans="1:5" ht="115.5" customHeight="1" x14ac:dyDescent="0.2">
      <c r="A41" s="33" t="s">
        <v>39</v>
      </c>
      <c r="B41" s="44" t="s">
        <v>40</v>
      </c>
      <c r="C41" s="35">
        <f t="shared" ref="C41:E42" si="1">C42</f>
        <v>13700000</v>
      </c>
      <c r="D41" s="35">
        <f t="shared" si="1"/>
        <v>13700000</v>
      </c>
      <c r="E41" s="35">
        <f t="shared" si="1"/>
        <v>13700000</v>
      </c>
    </row>
    <row r="42" spans="1:5" ht="81.75" customHeight="1" x14ac:dyDescent="0.25">
      <c r="A42" s="33" t="s">
        <v>41</v>
      </c>
      <c r="B42" s="36" t="s">
        <v>42</v>
      </c>
      <c r="C42" s="35">
        <f t="shared" si="1"/>
        <v>13700000</v>
      </c>
      <c r="D42" s="35">
        <f t="shared" si="1"/>
        <v>13700000</v>
      </c>
      <c r="E42" s="35">
        <f t="shared" si="1"/>
        <v>13700000</v>
      </c>
    </row>
    <row r="43" spans="1:5" ht="115.9" customHeight="1" x14ac:dyDescent="0.2">
      <c r="A43" s="33" t="s">
        <v>132</v>
      </c>
      <c r="B43" s="43" t="s">
        <v>137</v>
      </c>
      <c r="C43" s="35">
        <v>13700000</v>
      </c>
      <c r="D43" s="35">
        <v>13700000</v>
      </c>
      <c r="E43" s="35">
        <v>13700000</v>
      </c>
    </row>
    <row r="44" spans="1:5" ht="49.5" customHeight="1" x14ac:dyDescent="0.25">
      <c r="A44" s="33" t="s">
        <v>58</v>
      </c>
      <c r="B44" s="36" t="s">
        <v>59</v>
      </c>
      <c r="C44" s="35">
        <f>C45</f>
        <v>3815643</v>
      </c>
      <c r="D44" s="35">
        <f>D45</f>
        <v>3815643</v>
      </c>
      <c r="E44" s="35">
        <f>E45</f>
        <v>3815643</v>
      </c>
    </row>
    <row r="45" spans="1:5" ht="48" customHeight="1" x14ac:dyDescent="0.25">
      <c r="A45" s="33" t="s">
        <v>133</v>
      </c>
      <c r="B45" s="36" t="s">
        <v>138</v>
      </c>
      <c r="C45" s="35">
        <v>3815643</v>
      </c>
      <c r="D45" s="35">
        <v>3815643</v>
      </c>
      <c r="E45" s="35">
        <v>3815643</v>
      </c>
    </row>
    <row r="46" spans="1:5" ht="101.25" customHeight="1" x14ac:dyDescent="0.2">
      <c r="A46" s="33" t="s">
        <v>43</v>
      </c>
      <c r="B46" s="43" t="s">
        <v>44</v>
      </c>
      <c r="C46" s="35">
        <f t="shared" ref="C46:E47" si="2">C47</f>
        <v>815359</v>
      </c>
      <c r="D46" s="35">
        <f t="shared" si="2"/>
        <v>815359</v>
      </c>
      <c r="E46" s="35">
        <f t="shared" si="2"/>
        <v>815359</v>
      </c>
    </row>
    <row r="47" spans="1:5" ht="101.25" customHeight="1" x14ac:dyDescent="0.25">
      <c r="A47" s="33" t="s">
        <v>45</v>
      </c>
      <c r="B47" s="36" t="s">
        <v>46</v>
      </c>
      <c r="C47" s="35">
        <f t="shared" si="2"/>
        <v>815359</v>
      </c>
      <c r="D47" s="35">
        <f t="shared" si="2"/>
        <v>815359</v>
      </c>
      <c r="E47" s="35">
        <f t="shared" si="2"/>
        <v>815359</v>
      </c>
    </row>
    <row r="48" spans="1:5" ht="99.75" customHeight="1" x14ac:dyDescent="0.2">
      <c r="A48" s="33" t="s">
        <v>134</v>
      </c>
      <c r="B48" s="44" t="s">
        <v>139</v>
      </c>
      <c r="C48" s="35">
        <v>815359</v>
      </c>
      <c r="D48" s="35">
        <v>815359</v>
      </c>
      <c r="E48" s="35">
        <v>815359</v>
      </c>
    </row>
    <row r="49" spans="1:7" s="48" customFormat="1" ht="48.75" customHeight="1" x14ac:dyDescent="0.2">
      <c r="A49" s="56" t="s">
        <v>100</v>
      </c>
      <c r="B49" s="57" t="s">
        <v>97</v>
      </c>
      <c r="C49" s="51">
        <f>C50</f>
        <v>40000</v>
      </c>
      <c r="D49" s="51">
        <f t="shared" ref="D49:E51" si="3">D50</f>
        <v>40000</v>
      </c>
      <c r="E49" s="51">
        <f t="shared" si="3"/>
        <v>40000</v>
      </c>
    </row>
    <row r="50" spans="1:7" ht="19.5" customHeight="1" x14ac:dyDescent="0.2">
      <c r="A50" s="45" t="s">
        <v>101</v>
      </c>
      <c r="B50" s="46" t="s">
        <v>98</v>
      </c>
      <c r="C50" s="35">
        <f>C51</f>
        <v>40000</v>
      </c>
      <c r="D50" s="35">
        <f t="shared" si="3"/>
        <v>40000</v>
      </c>
      <c r="E50" s="35">
        <f t="shared" si="3"/>
        <v>40000</v>
      </c>
    </row>
    <row r="51" spans="1:7" ht="50.25" customHeight="1" x14ac:dyDescent="0.2">
      <c r="A51" s="45" t="s">
        <v>102</v>
      </c>
      <c r="B51" s="46" t="s">
        <v>99</v>
      </c>
      <c r="C51" s="35">
        <f>C52</f>
        <v>40000</v>
      </c>
      <c r="D51" s="35">
        <f t="shared" si="3"/>
        <v>40000</v>
      </c>
      <c r="E51" s="35">
        <f t="shared" si="3"/>
        <v>40000</v>
      </c>
    </row>
    <row r="52" spans="1:7" ht="49.5" x14ac:dyDescent="0.2">
      <c r="A52" s="45" t="s">
        <v>135</v>
      </c>
      <c r="B52" s="46" t="s">
        <v>140</v>
      </c>
      <c r="C52" s="35">
        <v>40000</v>
      </c>
      <c r="D52" s="35">
        <v>40000</v>
      </c>
      <c r="E52" s="35">
        <v>40000</v>
      </c>
    </row>
    <row r="53" spans="1:7" s="48" customFormat="1" ht="34.5" customHeight="1" x14ac:dyDescent="0.25">
      <c r="A53" s="49" t="s">
        <v>47</v>
      </c>
      <c r="B53" s="52" t="s">
        <v>48</v>
      </c>
      <c r="C53" s="51">
        <f>C54+C56</f>
        <v>2664858</v>
      </c>
      <c r="D53" s="51">
        <f t="shared" ref="D53:E53" si="4">D54+D56</f>
        <v>2461056</v>
      </c>
      <c r="E53" s="51">
        <f t="shared" si="4"/>
        <v>384424</v>
      </c>
    </row>
    <row r="54" spans="1:7" ht="100.5" customHeight="1" x14ac:dyDescent="0.2">
      <c r="A54" s="47" t="s">
        <v>49</v>
      </c>
      <c r="B54" s="44" t="s">
        <v>50</v>
      </c>
      <c r="C54" s="35">
        <f>C55</f>
        <v>2544858</v>
      </c>
      <c r="D54" s="35">
        <f>D55</f>
        <v>2341056</v>
      </c>
      <c r="E54" s="35">
        <f>E55</f>
        <v>264424</v>
      </c>
    </row>
    <row r="55" spans="1:7" ht="117" customHeight="1" x14ac:dyDescent="0.2">
      <c r="A55" s="47" t="s">
        <v>122</v>
      </c>
      <c r="B55" s="44" t="s">
        <v>141</v>
      </c>
      <c r="C55" s="35">
        <v>2544858</v>
      </c>
      <c r="D55" s="35">
        <v>2341056</v>
      </c>
      <c r="E55" s="35">
        <v>264424</v>
      </c>
    </row>
    <row r="56" spans="1:7" ht="73.900000000000006" customHeight="1" x14ac:dyDescent="0.2">
      <c r="A56" s="47" t="s">
        <v>505</v>
      </c>
      <c r="B56" s="156" t="s">
        <v>504</v>
      </c>
      <c r="C56" s="35">
        <f>C57</f>
        <v>120000</v>
      </c>
      <c r="D56" s="35">
        <f t="shared" ref="D56:E56" si="5">D57</f>
        <v>120000</v>
      </c>
      <c r="E56" s="35">
        <f t="shared" si="5"/>
        <v>120000</v>
      </c>
    </row>
    <row r="57" spans="1:7" ht="88.9" customHeight="1" x14ac:dyDescent="0.2">
      <c r="A57" s="47" t="s">
        <v>502</v>
      </c>
      <c r="B57" s="156" t="s">
        <v>503</v>
      </c>
      <c r="C57" s="35">
        <v>120000</v>
      </c>
      <c r="D57" s="35">
        <v>120000</v>
      </c>
      <c r="E57" s="35">
        <v>120000</v>
      </c>
    </row>
    <row r="58" spans="1:7" s="48" customFormat="1" ht="20.25" customHeight="1" x14ac:dyDescent="0.25">
      <c r="A58" s="49" t="s">
        <v>51</v>
      </c>
      <c r="B58" s="52" t="s">
        <v>52</v>
      </c>
      <c r="C58" s="51">
        <f t="shared" ref="C58:E58" si="6">C59</f>
        <v>37135603.729999997</v>
      </c>
      <c r="D58" s="51">
        <f t="shared" si="6"/>
        <v>864493.57</v>
      </c>
      <c r="E58" s="51">
        <f t="shared" si="6"/>
        <v>890479.86</v>
      </c>
      <c r="G58" s="212"/>
    </row>
    <row r="59" spans="1:7" s="48" customFormat="1" ht="33" customHeight="1" x14ac:dyDescent="0.25">
      <c r="A59" s="49" t="s">
        <v>53</v>
      </c>
      <c r="B59" s="58" t="s">
        <v>54</v>
      </c>
      <c r="C59" s="51">
        <f>C60+C65</f>
        <v>37135603.729999997</v>
      </c>
      <c r="D59" s="51">
        <f>D60+D65</f>
        <v>864493.57</v>
      </c>
      <c r="E59" s="51">
        <f>E60+E65</f>
        <v>890479.86</v>
      </c>
    </row>
    <row r="60" spans="1:7" ht="34.5" customHeight="1" x14ac:dyDescent="0.2">
      <c r="A60" s="158" t="s">
        <v>510</v>
      </c>
      <c r="B60" s="43" t="s">
        <v>511</v>
      </c>
      <c r="C60" s="35">
        <f>C61+C63</f>
        <v>36277845.409999996</v>
      </c>
      <c r="D60" s="35">
        <f t="shared" ref="D60:E60" si="7">D61</f>
        <v>0</v>
      </c>
      <c r="E60" s="35">
        <f t="shared" si="7"/>
        <v>0</v>
      </c>
    </row>
    <row r="61" spans="1:7" ht="70.900000000000006" customHeight="1" x14ac:dyDescent="0.2">
      <c r="A61" s="158" t="s">
        <v>508</v>
      </c>
      <c r="B61" s="43" t="s">
        <v>509</v>
      </c>
      <c r="C61" s="35">
        <f>C62</f>
        <v>31277845.41</v>
      </c>
      <c r="D61" s="35">
        <f t="shared" ref="D61:E61" si="8">D62</f>
        <v>0</v>
      </c>
      <c r="E61" s="35">
        <f t="shared" si="8"/>
        <v>0</v>
      </c>
    </row>
    <row r="62" spans="1:7" ht="71.25" customHeight="1" x14ac:dyDescent="0.2">
      <c r="A62" s="158" t="s">
        <v>506</v>
      </c>
      <c r="B62" s="43" t="s">
        <v>507</v>
      </c>
      <c r="C62" s="35">
        <v>31277845.41</v>
      </c>
      <c r="D62" s="35">
        <v>0</v>
      </c>
      <c r="E62" s="35">
        <v>0</v>
      </c>
    </row>
    <row r="63" spans="1:7" ht="37.5" customHeight="1" x14ac:dyDescent="0.2">
      <c r="A63" s="207" t="s">
        <v>571</v>
      </c>
      <c r="B63" s="43" t="s">
        <v>570</v>
      </c>
      <c r="C63" s="35">
        <f>C64</f>
        <v>5000000</v>
      </c>
      <c r="D63" s="35">
        <v>0</v>
      </c>
      <c r="E63" s="35">
        <v>0</v>
      </c>
    </row>
    <row r="64" spans="1:7" ht="54.75" customHeight="1" x14ac:dyDescent="0.2">
      <c r="A64" s="207" t="s">
        <v>391</v>
      </c>
      <c r="B64" s="43" t="s">
        <v>572</v>
      </c>
      <c r="C64" s="35">
        <v>5000000</v>
      </c>
      <c r="D64" s="35">
        <v>0</v>
      </c>
      <c r="E64" s="35">
        <v>0</v>
      </c>
    </row>
    <row r="65" spans="1:5" ht="34.5" customHeight="1" x14ac:dyDescent="0.2">
      <c r="A65" s="33" t="s">
        <v>385</v>
      </c>
      <c r="B65" s="43" t="s">
        <v>55</v>
      </c>
      <c r="C65" s="35">
        <f>C66+C68</f>
        <v>857758.32</v>
      </c>
      <c r="D65" s="35">
        <f>D66+D68</f>
        <v>864493.57</v>
      </c>
      <c r="E65" s="35">
        <f>E66+E68</f>
        <v>890479.86</v>
      </c>
    </row>
    <row r="66" spans="1:5" ht="52.5" customHeight="1" x14ac:dyDescent="0.2">
      <c r="A66" s="33" t="s">
        <v>386</v>
      </c>
      <c r="B66" s="43" t="s">
        <v>160</v>
      </c>
      <c r="C66" s="35">
        <f>C67</f>
        <v>196087.6</v>
      </c>
      <c r="D66" s="35">
        <f>D67</f>
        <v>196087.6</v>
      </c>
      <c r="E66" s="35">
        <f>E67</f>
        <v>196087.6</v>
      </c>
    </row>
    <row r="67" spans="1:5" ht="53.25" customHeight="1" x14ac:dyDescent="0.2">
      <c r="A67" s="33" t="s">
        <v>387</v>
      </c>
      <c r="B67" s="43" t="s">
        <v>161</v>
      </c>
      <c r="C67" s="35">
        <v>196087.6</v>
      </c>
      <c r="D67" s="35">
        <v>196087.6</v>
      </c>
      <c r="E67" s="35">
        <v>196087.6</v>
      </c>
    </row>
    <row r="68" spans="1:5" ht="54" customHeight="1" x14ac:dyDescent="0.2">
      <c r="A68" s="33" t="s">
        <v>388</v>
      </c>
      <c r="B68" s="43" t="s">
        <v>56</v>
      </c>
      <c r="C68" s="35">
        <f>C69</f>
        <v>661670.72</v>
      </c>
      <c r="D68" s="35">
        <f t="shared" ref="D68:E68" si="9">D69</f>
        <v>668405.97</v>
      </c>
      <c r="E68" s="35">
        <f t="shared" si="9"/>
        <v>694392.26</v>
      </c>
    </row>
    <row r="69" spans="1:5" ht="51" customHeight="1" x14ac:dyDescent="0.2">
      <c r="A69" s="33" t="s">
        <v>389</v>
      </c>
      <c r="B69" s="43" t="s">
        <v>142</v>
      </c>
      <c r="C69" s="35">
        <v>661670.72</v>
      </c>
      <c r="D69" s="35">
        <v>668405.97</v>
      </c>
      <c r="E69" s="35">
        <v>694392.26</v>
      </c>
    </row>
    <row r="70" spans="1:5" s="48" customFormat="1" ht="19.5" customHeight="1" x14ac:dyDescent="0.2">
      <c r="A70" s="49"/>
      <c r="B70" s="59" t="s">
        <v>57</v>
      </c>
      <c r="C70" s="51">
        <f>C58+C16</f>
        <v>118459327.06999999</v>
      </c>
      <c r="D70" s="51">
        <f>D58+D16</f>
        <v>82962118.159999996</v>
      </c>
      <c r="E70" s="51">
        <f>E58+E16</f>
        <v>83321444.689999998</v>
      </c>
    </row>
  </sheetData>
  <mergeCells count="4">
    <mergeCell ref="A13:A15"/>
    <mergeCell ref="B13:B15"/>
    <mergeCell ref="C13:E14"/>
    <mergeCell ref="A11:E11"/>
  </mergeCells>
  <pageMargins left="1.1811023622047245" right="0.39370078740157483" top="0.59055118110236227" bottom="0.59055118110236227" header="0.31496062992125984" footer="0.31496062992125984"/>
  <pageSetup paperSize="9" scale="6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B54"/>
  <sheetViews>
    <sheetView workbookViewId="0">
      <selection activeCell="K15" sqref="K15"/>
    </sheetView>
  </sheetViews>
  <sheetFormatPr defaultRowHeight="12.75" x14ac:dyDescent="0.2"/>
  <cols>
    <col min="1" max="1" width="26.42578125" customWidth="1"/>
    <col min="2" max="2" width="82.28515625" customWidth="1"/>
  </cols>
  <sheetData>
    <row r="8" spans="1:2" ht="27.75" customHeight="1" x14ac:dyDescent="0.2"/>
    <row r="9" spans="1:2" ht="97.5" customHeight="1" x14ac:dyDescent="0.3">
      <c r="A9" s="217" t="s">
        <v>103</v>
      </c>
      <c r="B9" s="217"/>
    </row>
    <row r="10" spans="1:2" ht="15" customHeight="1" x14ac:dyDescent="0.2"/>
    <row r="11" spans="1:2" x14ac:dyDescent="0.2">
      <c r="A11" s="218" t="s">
        <v>19</v>
      </c>
      <c r="B11" s="218" t="s">
        <v>20</v>
      </c>
    </row>
    <row r="12" spans="1:2" ht="6.75" customHeight="1" x14ac:dyDescent="0.2">
      <c r="A12" s="218"/>
      <c r="B12" s="218"/>
    </row>
    <row r="13" spans="1:2" ht="33" x14ac:dyDescent="0.2">
      <c r="A13" s="79">
        <v>804</v>
      </c>
      <c r="B13" s="3" t="s">
        <v>104</v>
      </c>
    </row>
    <row r="14" spans="1:2" ht="33" x14ac:dyDescent="0.2">
      <c r="A14" s="79" t="s">
        <v>109</v>
      </c>
      <c r="B14" s="114" t="s">
        <v>164</v>
      </c>
    </row>
    <row r="15" spans="1:2" ht="34.9" customHeight="1" x14ac:dyDescent="0.2">
      <c r="A15" s="79" t="s">
        <v>110</v>
      </c>
      <c r="B15" s="114" t="s">
        <v>165</v>
      </c>
    </row>
    <row r="16" spans="1:2" ht="36.75" customHeight="1" x14ac:dyDescent="0.2">
      <c r="A16" s="79" t="s">
        <v>111</v>
      </c>
      <c r="B16" s="114" t="s">
        <v>166</v>
      </c>
    </row>
    <row r="17" spans="1:2" ht="70.5" customHeight="1" x14ac:dyDescent="0.2">
      <c r="A17" s="159" t="s">
        <v>513</v>
      </c>
      <c r="B17" s="114" t="s">
        <v>137</v>
      </c>
    </row>
    <row r="18" spans="1:2" ht="70.5" customHeight="1" x14ac:dyDescent="0.2">
      <c r="A18" s="79" t="s">
        <v>112</v>
      </c>
      <c r="B18" s="114" t="s">
        <v>176</v>
      </c>
    </row>
    <row r="19" spans="1:2" ht="66" x14ac:dyDescent="0.2">
      <c r="A19" s="79" t="s">
        <v>113</v>
      </c>
      <c r="B19" s="114" t="s">
        <v>167</v>
      </c>
    </row>
    <row r="20" spans="1:2" ht="33" x14ac:dyDescent="0.2">
      <c r="A20" s="79" t="s">
        <v>114</v>
      </c>
      <c r="B20" s="114" t="s">
        <v>168</v>
      </c>
    </row>
    <row r="21" spans="1:2" ht="52.5" customHeight="1" x14ac:dyDescent="0.2">
      <c r="A21" s="79" t="s">
        <v>115</v>
      </c>
      <c r="B21" s="114" t="s">
        <v>169</v>
      </c>
    </row>
    <row r="22" spans="1:2" ht="74.25" customHeight="1" x14ac:dyDescent="0.2">
      <c r="A22" s="79" t="s">
        <v>116</v>
      </c>
      <c r="B22" s="114" t="s">
        <v>170</v>
      </c>
    </row>
    <row r="23" spans="1:2" ht="64.150000000000006" customHeight="1" x14ac:dyDescent="0.2">
      <c r="A23" s="79" t="s">
        <v>117</v>
      </c>
      <c r="B23" s="114" t="s">
        <v>171</v>
      </c>
    </row>
    <row r="24" spans="1:2" ht="36" customHeight="1" x14ac:dyDescent="0.2">
      <c r="A24" s="79" t="s">
        <v>118</v>
      </c>
      <c r="B24" s="114" t="s">
        <v>172</v>
      </c>
    </row>
    <row r="25" spans="1:2" ht="38.25" customHeight="1" x14ac:dyDescent="0.2">
      <c r="A25" s="79" t="s">
        <v>119</v>
      </c>
      <c r="B25" s="114" t="s">
        <v>140</v>
      </c>
    </row>
    <row r="26" spans="1:2" ht="21.75" customHeight="1" x14ac:dyDescent="0.2">
      <c r="A26" s="79" t="s">
        <v>120</v>
      </c>
      <c r="B26" s="114" t="s">
        <v>173</v>
      </c>
    </row>
    <row r="27" spans="1:2" ht="33" customHeight="1" x14ac:dyDescent="0.2">
      <c r="A27" s="79" t="s">
        <v>121</v>
      </c>
      <c r="B27" s="114" t="s">
        <v>174</v>
      </c>
    </row>
    <row r="28" spans="1:2" ht="86.25" customHeight="1" x14ac:dyDescent="0.2">
      <c r="A28" s="79" t="s">
        <v>122</v>
      </c>
      <c r="B28" s="114" t="s">
        <v>141</v>
      </c>
    </row>
    <row r="29" spans="1:2" ht="87" customHeight="1" x14ac:dyDescent="0.2">
      <c r="A29" s="79" t="s">
        <v>123</v>
      </c>
      <c r="B29" s="114" t="s">
        <v>175</v>
      </c>
    </row>
    <row r="30" spans="1:2" ht="51.75" customHeight="1" x14ac:dyDescent="0.2">
      <c r="A30" s="79" t="s">
        <v>124</v>
      </c>
      <c r="B30" s="114" t="s">
        <v>591</v>
      </c>
    </row>
    <row r="31" spans="1:2" ht="54" customHeight="1" x14ac:dyDescent="0.2">
      <c r="A31" s="79" t="s">
        <v>125</v>
      </c>
      <c r="B31" s="114" t="s">
        <v>591</v>
      </c>
    </row>
    <row r="32" spans="1:2" ht="33" x14ac:dyDescent="0.2">
      <c r="A32" s="79" t="s">
        <v>126</v>
      </c>
      <c r="B32" s="114" t="s">
        <v>177</v>
      </c>
    </row>
    <row r="33" spans="1:2" ht="49.5" x14ac:dyDescent="0.2">
      <c r="A33" s="79" t="s">
        <v>127</v>
      </c>
      <c r="B33" s="114" t="s">
        <v>178</v>
      </c>
    </row>
    <row r="34" spans="1:2" ht="43.5" customHeight="1" x14ac:dyDescent="0.2">
      <c r="A34" s="79" t="s">
        <v>128</v>
      </c>
      <c r="B34" s="114" t="s">
        <v>179</v>
      </c>
    </row>
    <row r="35" spans="1:2" ht="69" customHeight="1" x14ac:dyDescent="0.2">
      <c r="A35" s="152" t="s">
        <v>488</v>
      </c>
      <c r="B35" s="114" t="s">
        <v>489</v>
      </c>
    </row>
    <row r="36" spans="1:2" ht="71.45" customHeight="1" x14ac:dyDescent="0.2">
      <c r="A36" s="152" t="s">
        <v>490</v>
      </c>
      <c r="B36" s="114" t="s">
        <v>491</v>
      </c>
    </row>
    <row r="37" spans="1:2" ht="52.15" customHeight="1" x14ac:dyDescent="0.2">
      <c r="A37" s="152" t="s">
        <v>492</v>
      </c>
      <c r="B37" s="114" t="s">
        <v>493</v>
      </c>
    </row>
    <row r="38" spans="1:2" ht="87.75" customHeight="1" x14ac:dyDescent="0.2">
      <c r="A38" s="152" t="s">
        <v>494</v>
      </c>
      <c r="B38" s="114" t="s">
        <v>495</v>
      </c>
    </row>
    <row r="39" spans="1:2" ht="69" customHeight="1" x14ac:dyDescent="0.2">
      <c r="A39" s="152" t="s">
        <v>496</v>
      </c>
      <c r="B39" s="114" t="s">
        <v>497</v>
      </c>
    </row>
    <row r="40" spans="1:2" ht="22.9" customHeight="1" x14ac:dyDescent="0.2">
      <c r="A40" s="79" t="s">
        <v>129</v>
      </c>
      <c r="B40" s="114" t="s">
        <v>180</v>
      </c>
    </row>
    <row r="41" spans="1:2" ht="21" customHeight="1" x14ac:dyDescent="0.2">
      <c r="A41" s="79" t="s">
        <v>130</v>
      </c>
      <c r="B41" s="114" t="s">
        <v>181</v>
      </c>
    </row>
    <row r="42" spans="1:2" ht="35.25" customHeight="1" x14ac:dyDescent="0.2">
      <c r="A42" s="79" t="s">
        <v>390</v>
      </c>
      <c r="B42" s="114" t="s">
        <v>222</v>
      </c>
    </row>
    <row r="43" spans="1:2" ht="18.75" customHeight="1" x14ac:dyDescent="0.2">
      <c r="A43" s="33" t="s">
        <v>403</v>
      </c>
      <c r="B43" s="155" t="s">
        <v>398</v>
      </c>
    </row>
    <row r="44" spans="1:2" ht="54" customHeight="1" x14ac:dyDescent="0.2">
      <c r="A44" s="157" t="s">
        <v>506</v>
      </c>
      <c r="B44" s="114" t="s">
        <v>512</v>
      </c>
    </row>
    <row r="45" spans="1:2" ht="36" customHeight="1" x14ac:dyDescent="0.2">
      <c r="A45" s="79" t="s">
        <v>391</v>
      </c>
      <c r="B45" s="43" t="s">
        <v>572</v>
      </c>
    </row>
    <row r="46" spans="1:2" ht="21.75" customHeight="1" x14ac:dyDescent="0.2">
      <c r="A46" s="79" t="s">
        <v>392</v>
      </c>
      <c r="B46" s="114" t="s">
        <v>182</v>
      </c>
    </row>
    <row r="47" spans="1:2" ht="36" customHeight="1" x14ac:dyDescent="0.2">
      <c r="A47" s="79" t="s">
        <v>393</v>
      </c>
      <c r="B47" s="155" t="s">
        <v>161</v>
      </c>
    </row>
    <row r="48" spans="1:2" ht="38.450000000000003" customHeight="1" x14ac:dyDescent="0.2">
      <c r="A48" s="79" t="s">
        <v>394</v>
      </c>
      <c r="B48" s="114" t="s">
        <v>142</v>
      </c>
    </row>
    <row r="49" spans="1:2" ht="39" customHeight="1" x14ac:dyDescent="0.2">
      <c r="A49" s="17" t="s">
        <v>498</v>
      </c>
      <c r="B49" s="153" t="s">
        <v>499</v>
      </c>
    </row>
    <row r="50" spans="1:2" ht="34.15" customHeight="1" x14ac:dyDescent="0.2">
      <c r="A50" s="17" t="s">
        <v>395</v>
      </c>
      <c r="B50" s="153" t="s">
        <v>183</v>
      </c>
    </row>
    <row r="51" spans="1:2" ht="22.9" customHeight="1" x14ac:dyDescent="0.2">
      <c r="A51" s="79" t="s">
        <v>401</v>
      </c>
      <c r="B51" s="114" t="s">
        <v>184</v>
      </c>
    </row>
    <row r="52" spans="1:2" ht="88.15" customHeight="1" x14ac:dyDescent="0.2">
      <c r="A52" s="18" t="s">
        <v>402</v>
      </c>
      <c r="B52" s="154" t="s">
        <v>186</v>
      </c>
    </row>
    <row r="53" spans="1:2" ht="55.9" customHeight="1" x14ac:dyDescent="0.2">
      <c r="A53" s="79" t="s">
        <v>396</v>
      </c>
      <c r="B53" s="114" t="s">
        <v>185</v>
      </c>
    </row>
    <row r="54" spans="1:2" ht="49.5" x14ac:dyDescent="0.2">
      <c r="A54" s="108" t="s">
        <v>397</v>
      </c>
      <c r="B54" s="114" t="s">
        <v>227</v>
      </c>
    </row>
  </sheetData>
  <mergeCells count="3">
    <mergeCell ref="A11:A12"/>
    <mergeCell ref="B11:B12"/>
    <mergeCell ref="A9:B9"/>
  </mergeCells>
  <pageMargins left="1.1811023622047245" right="0.39370078740157483" top="0.59055118110236227" bottom="0.39370078740157483" header="0.31496062992125984" footer="0.31496062992125984"/>
  <pageSetup paperSize="9" scale="7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C48"/>
  <sheetViews>
    <sheetView tabSelected="1" workbookViewId="0">
      <selection activeCell="L12" sqref="L12"/>
    </sheetView>
  </sheetViews>
  <sheetFormatPr defaultRowHeight="12.75" x14ac:dyDescent="0.2"/>
  <cols>
    <col min="1" max="1" width="19.85546875" customWidth="1"/>
    <col min="2" max="2" width="31.42578125" customWidth="1"/>
    <col min="3" max="3" width="56.140625" customWidth="1"/>
  </cols>
  <sheetData>
    <row r="7" spans="1:3" ht="24.75" customHeight="1" x14ac:dyDescent="0.2"/>
    <row r="8" spans="1:3" ht="38.25" customHeight="1" x14ac:dyDescent="0.2"/>
    <row r="9" spans="1:3" ht="112.5" customHeight="1" x14ac:dyDescent="0.3">
      <c r="A9" s="217" t="s">
        <v>188</v>
      </c>
      <c r="B9" s="217"/>
      <c r="C9" s="217"/>
    </row>
    <row r="11" spans="1:3" ht="12.75" customHeight="1" x14ac:dyDescent="0.2">
      <c r="A11" s="219" t="s">
        <v>21</v>
      </c>
      <c r="B11" s="220"/>
      <c r="C11" s="223" t="s">
        <v>190</v>
      </c>
    </row>
    <row r="12" spans="1:3" ht="36.75" customHeight="1" x14ac:dyDescent="0.2">
      <c r="A12" s="221"/>
      <c r="B12" s="222"/>
      <c r="C12" s="224"/>
    </row>
    <row r="13" spans="1:3" ht="190.5" customHeight="1" x14ac:dyDescent="0.2">
      <c r="A13" s="104" t="s">
        <v>187</v>
      </c>
      <c r="B13" s="107" t="s">
        <v>189</v>
      </c>
      <c r="C13" s="225"/>
    </row>
    <row r="14" spans="1:3" ht="73.5" customHeight="1" x14ac:dyDescent="0.2">
      <c r="A14" s="109">
        <v>804</v>
      </c>
      <c r="B14" s="110"/>
      <c r="C14" s="111" t="s">
        <v>18</v>
      </c>
    </row>
    <row r="15" spans="1:3" ht="61.5" customHeight="1" x14ac:dyDescent="0.2">
      <c r="A15" s="108"/>
      <c r="B15" s="108" t="s">
        <v>430</v>
      </c>
      <c r="C15" s="16" t="s">
        <v>432</v>
      </c>
    </row>
    <row r="16" spans="1:3" ht="57.75" customHeight="1" x14ac:dyDescent="0.2">
      <c r="A16" s="108"/>
      <c r="B16" s="108" t="s">
        <v>431</v>
      </c>
      <c r="C16" s="16" t="s">
        <v>433</v>
      </c>
    </row>
    <row r="17" spans="1:3" ht="103.5" customHeight="1" x14ac:dyDescent="0.2">
      <c r="A17" s="112"/>
      <c r="B17" s="146"/>
      <c r="C17" s="16" t="s">
        <v>193</v>
      </c>
    </row>
    <row r="18" spans="1:3" ht="39.75" customHeight="1" x14ac:dyDescent="0.2">
      <c r="A18" s="112"/>
      <c r="B18" s="146" t="s">
        <v>191</v>
      </c>
      <c r="C18" s="16" t="s">
        <v>194</v>
      </c>
    </row>
    <row r="19" spans="1:3" ht="39.75" customHeight="1" x14ac:dyDescent="0.2">
      <c r="A19" s="112"/>
      <c r="B19" s="146" t="s">
        <v>192</v>
      </c>
      <c r="C19" s="16" t="s">
        <v>195</v>
      </c>
    </row>
    <row r="20" spans="1:3" s="62" customFormat="1" ht="16.5" x14ac:dyDescent="0.2">
      <c r="B20" s="63"/>
      <c r="C20" s="64"/>
    </row>
    <row r="21" spans="1:3" s="62" customFormat="1" ht="16.5" x14ac:dyDescent="0.2">
      <c r="B21" s="63"/>
      <c r="C21" s="64"/>
    </row>
    <row r="22" spans="1:3" s="62" customFormat="1" ht="16.5" x14ac:dyDescent="0.2">
      <c r="B22" s="63"/>
      <c r="C22" s="64"/>
    </row>
    <row r="23" spans="1:3" s="62" customFormat="1" ht="82.5" customHeight="1" x14ac:dyDescent="0.2">
      <c r="B23" s="63"/>
      <c r="C23" s="64"/>
    </row>
    <row r="24" spans="1:3" s="62" customFormat="1" ht="80.25" customHeight="1" x14ac:dyDescent="0.2">
      <c r="B24" s="63"/>
      <c r="C24" s="64"/>
    </row>
    <row r="25" spans="1:3" s="62" customFormat="1" ht="36" customHeight="1" x14ac:dyDescent="0.2">
      <c r="B25" s="63"/>
      <c r="C25" s="64"/>
    </row>
    <row r="26" spans="1:3" s="62" customFormat="1" ht="38.25" customHeight="1" x14ac:dyDescent="0.2">
      <c r="B26" s="63"/>
      <c r="C26" s="64"/>
    </row>
    <row r="27" spans="1:3" s="62" customFormat="1" ht="21.75" customHeight="1" x14ac:dyDescent="0.2">
      <c r="B27" s="63"/>
      <c r="C27" s="64"/>
    </row>
    <row r="28" spans="1:3" s="62" customFormat="1" ht="33" customHeight="1" x14ac:dyDescent="0.2">
      <c r="B28" s="63"/>
      <c r="C28" s="64"/>
    </row>
    <row r="29" spans="1:3" s="62" customFormat="1" ht="86.25" customHeight="1" x14ac:dyDescent="0.2">
      <c r="B29" s="63"/>
      <c r="C29" s="64"/>
    </row>
    <row r="30" spans="1:3" s="62" customFormat="1" ht="81" customHeight="1" x14ac:dyDescent="0.2">
      <c r="B30" s="63"/>
      <c r="C30" s="64"/>
    </row>
    <row r="31" spans="1:3" s="62" customFormat="1" ht="51.75" customHeight="1" x14ac:dyDescent="0.2">
      <c r="B31" s="63"/>
      <c r="C31" s="64"/>
    </row>
    <row r="32" spans="1:3" s="62" customFormat="1" ht="54" customHeight="1" x14ac:dyDescent="0.2">
      <c r="B32" s="63"/>
      <c r="C32" s="64"/>
    </row>
    <row r="33" spans="2:3" s="62" customFormat="1" ht="16.5" x14ac:dyDescent="0.2">
      <c r="B33" s="63"/>
      <c r="C33" s="64"/>
    </row>
    <row r="34" spans="2:3" s="62" customFormat="1" ht="16.5" x14ac:dyDescent="0.2">
      <c r="B34" s="63"/>
      <c r="C34" s="64"/>
    </row>
    <row r="35" spans="2:3" s="62" customFormat="1" ht="43.5" customHeight="1" x14ac:dyDescent="0.2">
      <c r="B35" s="63"/>
      <c r="C35" s="65"/>
    </row>
    <row r="36" spans="2:3" s="62" customFormat="1" ht="66" customHeight="1" x14ac:dyDescent="0.2">
      <c r="B36" s="63"/>
      <c r="C36" s="64"/>
    </row>
    <row r="37" spans="2:3" s="62" customFormat="1" ht="51.75" customHeight="1" x14ac:dyDescent="0.2">
      <c r="B37" s="63"/>
      <c r="C37" s="64"/>
    </row>
    <row r="38" spans="2:3" s="62" customFormat="1" ht="35.25" customHeight="1" x14ac:dyDescent="0.2">
      <c r="B38" s="63"/>
      <c r="C38" s="64"/>
    </row>
    <row r="39" spans="2:3" s="62" customFormat="1" ht="36" customHeight="1" x14ac:dyDescent="0.2">
      <c r="B39" s="63"/>
      <c r="C39" s="64"/>
    </row>
    <row r="40" spans="2:3" s="62" customFormat="1" ht="21" customHeight="1" x14ac:dyDescent="0.2">
      <c r="B40" s="63"/>
      <c r="C40" s="64"/>
    </row>
    <row r="41" spans="2:3" s="62" customFormat="1" ht="19.5" customHeight="1" x14ac:dyDescent="0.2">
      <c r="B41" s="63"/>
      <c r="C41" s="64"/>
    </row>
    <row r="42" spans="2:3" s="62" customFormat="1" ht="36" customHeight="1" x14ac:dyDescent="0.2">
      <c r="B42" s="63"/>
      <c r="C42" s="64"/>
    </row>
    <row r="43" spans="2:3" s="62" customFormat="1" ht="36" customHeight="1" x14ac:dyDescent="0.2">
      <c r="B43" s="63"/>
      <c r="C43" s="66"/>
    </row>
    <row r="44" spans="2:3" s="62" customFormat="1" ht="32.25" customHeight="1" x14ac:dyDescent="0.2">
      <c r="B44" s="63"/>
      <c r="C44" s="64"/>
    </row>
    <row r="45" spans="2:3" s="62" customFormat="1" ht="21" customHeight="1" x14ac:dyDescent="0.2">
      <c r="B45" s="63"/>
      <c r="C45" s="64"/>
    </row>
    <row r="46" spans="2:3" s="62" customFormat="1" ht="93.75" customHeight="1" x14ac:dyDescent="0.2">
      <c r="B46" s="63"/>
      <c r="C46" s="64"/>
    </row>
    <row r="47" spans="2:3" s="62" customFormat="1" ht="16.5" x14ac:dyDescent="0.2">
      <c r="B47" s="63"/>
      <c r="C47" s="64"/>
    </row>
    <row r="48" spans="2:3" s="62" customFormat="1" ht="16.5" x14ac:dyDescent="0.2">
      <c r="B48" s="63"/>
      <c r="C48" s="64"/>
    </row>
  </sheetData>
  <mergeCells count="3">
    <mergeCell ref="A11:B12"/>
    <mergeCell ref="A9:C9"/>
    <mergeCell ref="C11:C13"/>
  </mergeCells>
  <pageMargins left="1.1811023622047245" right="0.39370078740157483" top="0.78740157480314965" bottom="0.78740157480314965" header="0.31496062992125984" footer="0.31496062992125984"/>
  <pageSetup paperSize="9" scale="74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J233"/>
  <sheetViews>
    <sheetView topLeftCell="A209" zoomScaleNormal="100" workbookViewId="0">
      <selection activeCell="D229" sqref="D229"/>
    </sheetView>
  </sheetViews>
  <sheetFormatPr defaultRowHeight="12.75" x14ac:dyDescent="0.2"/>
  <cols>
    <col min="1" max="1" width="57" customWidth="1"/>
    <col min="2" max="2" width="17.7109375" customWidth="1"/>
    <col min="3" max="3" width="6.42578125" customWidth="1"/>
    <col min="4" max="4" width="17.5703125" customWidth="1"/>
    <col min="5" max="5" width="17" customWidth="1"/>
    <col min="6" max="6" width="17.85546875" customWidth="1"/>
    <col min="8" max="8" width="11.7109375" bestFit="1" customWidth="1"/>
    <col min="10" max="10" width="12.7109375" bestFit="1" customWidth="1"/>
  </cols>
  <sheetData>
    <row r="7" spans="1:6" ht="21" customHeight="1" x14ac:dyDescent="0.2"/>
    <row r="8" spans="1:6" ht="60.75" customHeight="1" x14ac:dyDescent="0.2"/>
    <row r="9" spans="1:6" ht="21.75" hidden="1" customHeight="1" x14ac:dyDescent="0.2"/>
    <row r="10" spans="1:6" ht="12.75" hidden="1" customHeight="1" x14ac:dyDescent="0.2"/>
    <row r="11" spans="1:6" ht="115.5" customHeight="1" x14ac:dyDescent="0.3">
      <c r="A11" s="217" t="s">
        <v>564</v>
      </c>
      <c r="B11" s="217"/>
      <c r="C11" s="217"/>
      <c r="D11" s="217"/>
      <c r="E11" s="217"/>
      <c r="F11" s="217"/>
    </row>
    <row r="12" spans="1:6" ht="16.5" x14ac:dyDescent="0.25">
      <c r="B12" s="1"/>
      <c r="C12" s="2"/>
      <c r="F12" s="2" t="s">
        <v>455</v>
      </c>
    </row>
    <row r="13" spans="1:6" ht="16.5" x14ac:dyDescent="0.2">
      <c r="A13" s="232" t="s">
        <v>1</v>
      </c>
      <c r="B13" s="232" t="s">
        <v>2</v>
      </c>
      <c r="C13" s="234" t="s">
        <v>3</v>
      </c>
      <c r="D13" s="236" t="s">
        <v>0</v>
      </c>
      <c r="E13" s="236"/>
      <c r="F13" s="236"/>
    </row>
    <row r="14" spans="1:6" ht="16.5" x14ac:dyDescent="0.2">
      <c r="A14" s="233"/>
      <c r="B14" s="233"/>
      <c r="C14" s="235"/>
      <c r="D14" s="91" t="s">
        <v>236</v>
      </c>
      <c r="E14" s="91" t="s">
        <v>421</v>
      </c>
      <c r="F14" s="91" t="s">
        <v>501</v>
      </c>
    </row>
    <row r="15" spans="1:6" s="48" customFormat="1" ht="49.5" x14ac:dyDescent="0.2">
      <c r="A15" s="78" t="s">
        <v>361</v>
      </c>
      <c r="B15" s="4" t="s">
        <v>196</v>
      </c>
      <c r="C15" s="4"/>
      <c r="D15" s="27">
        <f>D16+D49+D58+D65+D82</f>
        <v>19700489.18</v>
      </c>
      <c r="E15" s="27">
        <f>E16+E49+E58+E65+E82</f>
        <v>19701433</v>
      </c>
      <c r="F15" s="27">
        <f>F16+F49+F58+F65+F82</f>
        <v>19601433</v>
      </c>
    </row>
    <row r="16" spans="1:6" ht="63" customHeight="1" x14ac:dyDescent="0.2">
      <c r="A16" s="67" t="s">
        <v>377</v>
      </c>
      <c r="B16" s="5" t="s">
        <v>197</v>
      </c>
      <c r="C16" s="5"/>
      <c r="D16" s="28">
        <f>D17+D21+D35+D39+D43</f>
        <v>17410029.899999999</v>
      </c>
      <c r="E16" s="28">
        <f>E17+E21+E35+E39+E43</f>
        <v>17410973.719999999</v>
      </c>
      <c r="F16" s="28">
        <f>F17+F21+F35+F39+F43</f>
        <v>17410973.719999999</v>
      </c>
    </row>
    <row r="17" spans="1:10" ht="50.25" customHeight="1" x14ac:dyDescent="0.2">
      <c r="A17" s="67" t="s">
        <v>238</v>
      </c>
      <c r="B17" s="5" t="s">
        <v>224</v>
      </c>
      <c r="C17" s="5"/>
      <c r="D17" s="28">
        <f>D18</f>
        <v>1426000</v>
      </c>
      <c r="E17" s="28">
        <f t="shared" ref="E17:F17" si="0">E18</f>
        <v>1426000</v>
      </c>
      <c r="F17" s="28">
        <f t="shared" si="0"/>
        <v>1426000</v>
      </c>
    </row>
    <row r="18" spans="1:10" ht="48" customHeight="1" x14ac:dyDescent="0.2">
      <c r="A18" s="67" t="s">
        <v>7</v>
      </c>
      <c r="B18" s="5" t="s">
        <v>225</v>
      </c>
      <c r="C18" s="5"/>
      <c r="D18" s="28">
        <f>D19</f>
        <v>1426000</v>
      </c>
      <c r="E18" s="28">
        <f t="shared" ref="D18:F19" si="1">E19</f>
        <v>1426000</v>
      </c>
      <c r="F18" s="28">
        <f t="shared" si="1"/>
        <v>1426000</v>
      </c>
      <c r="J18" s="93"/>
    </row>
    <row r="19" spans="1:10" ht="88.9" customHeight="1" x14ac:dyDescent="0.25">
      <c r="A19" s="21" t="s">
        <v>63</v>
      </c>
      <c r="B19" s="5" t="s">
        <v>225</v>
      </c>
      <c r="C19" s="5" t="s">
        <v>64</v>
      </c>
      <c r="D19" s="28">
        <f t="shared" si="1"/>
        <v>1426000</v>
      </c>
      <c r="E19" s="28">
        <f t="shared" si="1"/>
        <v>1426000</v>
      </c>
      <c r="F19" s="28">
        <f t="shared" si="1"/>
        <v>1426000</v>
      </c>
    </row>
    <row r="20" spans="1:10" ht="32.25" customHeight="1" x14ac:dyDescent="0.25">
      <c r="A20" s="21" t="s">
        <v>68</v>
      </c>
      <c r="B20" s="5" t="s">
        <v>225</v>
      </c>
      <c r="C20" s="5" t="s">
        <v>69</v>
      </c>
      <c r="D20" s="28">
        <v>1426000</v>
      </c>
      <c r="E20" s="28">
        <v>1426000</v>
      </c>
      <c r="F20" s="28">
        <v>1426000</v>
      </c>
    </row>
    <row r="21" spans="1:10" ht="49.15" customHeight="1" x14ac:dyDescent="0.2">
      <c r="A21" s="67" t="s">
        <v>239</v>
      </c>
      <c r="B21" s="5" t="s">
        <v>240</v>
      </c>
      <c r="C21" s="5"/>
      <c r="D21" s="206">
        <f>D22+D27+D30</f>
        <v>15476780</v>
      </c>
      <c r="E21" s="206">
        <f t="shared" ref="E21:F21" si="2">E22+E27+E30</f>
        <v>15476780</v>
      </c>
      <c r="F21" s="206">
        <f t="shared" si="2"/>
        <v>15477723.82</v>
      </c>
      <c r="J21" s="93"/>
    </row>
    <row r="22" spans="1:10" ht="19.5" customHeight="1" x14ac:dyDescent="0.25">
      <c r="A22" s="22" t="s">
        <v>4</v>
      </c>
      <c r="B22" s="5" t="s">
        <v>241</v>
      </c>
      <c r="C22" s="5"/>
      <c r="D22" s="28">
        <f>D23+D25</f>
        <v>12567773</v>
      </c>
      <c r="E22" s="28">
        <f t="shared" ref="E22:F22" si="3">E23</f>
        <v>12567773</v>
      </c>
      <c r="F22" s="28">
        <f t="shared" si="3"/>
        <v>12567773</v>
      </c>
      <c r="H22" s="93"/>
    </row>
    <row r="23" spans="1:10" ht="84" customHeight="1" x14ac:dyDescent="0.25">
      <c r="A23" s="21" t="s">
        <v>63</v>
      </c>
      <c r="B23" s="5" t="s">
        <v>241</v>
      </c>
      <c r="C23" s="5" t="s">
        <v>64</v>
      </c>
      <c r="D23" s="28">
        <f>D24</f>
        <v>12567773</v>
      </c>
      <c r="E23" s="28">
        <f>E24</f>
        <v>12567773</v>
      </c>
      <c r="F23" s="28">
        <f>F24</f>
        <v>12567773</v>
      </c>
      <c r="J23" s="93"/>
    </row>
    <row r="24" spans="1:10" ht="31.5" customHeight="1" x14ac:dyDescent="0.25">
      <c r="A24" s="21" t="s">
        <v>68</v>
      </c>
      <c r="B24" s="5" t="s">
        <v>241</v>
      </c>
      <c r="C24" s="5" t="s">
        <v>69</v>
      </c>
      <c r="D24" s="28">
        <v>12567773</v>
      </c>
      <c r="E24" s="28">
        <v>12567773</v>
      </c>
      <c r="F24" s="28">
        <v>12567773</v>
      </c>
    </row>
    <row r="25" spans="1:10" ht="17.25" customHeight="1" x14ac:dyDescent="0.25">
      <c r="A25" s="21" t="s">
        <v>74</v>
      </c>
      <c r="B25" s="5" t="s">
        <v>241</v>
      </c>
      <c r="C25" s="5" t="s">
        <v>73</v>
      </c>
      <c r="D25" s="28">
        <f>D26</f>
        <v>0</v>
      </c>
      <c r="E25" s="28">
        <f t="shared" ref="E25:F25" si="4">E26</f>
        <v>0</v>
      </c>
      <c r="F25" s="28">
        <f t="shared" si="4"/>
        <v>0</v>
      </c>
    </row>
    <row r="26" spans="1:10" ht="31.5" customHeight="1" x14ac:dyDescent="0.25">
      <c r="A26" s="150" t="s">
        <v>486</v>
      </c>
      <c r="B26" s="5" t="s">
        <v>241</v>
      </c>
      <c r="C26" s="5" t="s">
        <v>487</v>
      </c>
      <c r="D26" s="28">
        <v>0</v>
      </c>
      <c r="E26" s="28">
        <v>0</v>
      </c>
      <c r="F26" s="28">
        <v>0</v>
      </c>
    </row>
    <row r="27" spans="1:10" ht="16.5" x14ac:dyDescent="0.25">
      <c r="A27" s="20" t="s">
        <v>428</v>
      </c>
      <c r="B27" s="5" t="s">
        <v>423</v>
      </c>
      <c r="C27" s="5"/>
      <c r="D27" s="28">
        <f t="shared" ref="D27:F28" si="5">D28</f>
        <v>600000</v>
      </c>
      <c r="E27" s="28">
        <f t="shared" si="5"/>
        <v>600000</v>
      </c>
      <c r="F27" s="28">
        <f t="shared" si="5"/>
        <v>600000</v>
      </c>
    </row>
    <row r="28" spans="1:10" ht="33" x14ac:dyDescent="0.25">
      <c r="A28" s="20" t="s">
        <v>426</v>
      </c>
      <c r="B28" s="5" t="s">
        <v>423</v>
      </c>
      <c r="C28" s="5" t="s">
        <v>424</v>
      </c>
      <c r="D28" s="28">
        <f>D29</f>
        <v>600000</v>
      </c>
      <c r="E28" s="28">
        <f t="shared" si="5"/>
        <v>600000</v>
      </c>
      <c r="F28" s="28">
        <f t="shared" si="5"/>
        <v>600000</v>
      </c>
    </row>
    <row r="29" spans="1:10" ht="16.5" x14ac:dyDescent="0.25">
      <c r="A29" s="20" t="s">
        <v>427</v>
      </c>
      <c r="B29" s="5" t="s">
        <v>423</v>
      </c>
      <c r="C29" s="5" t="s">
        <v>425</v>
      </c>
      <c r="D29" s="28">
        <v>600000</v>
      </c>
      <c r="E29" s="28">
        <v>600000</v>
      </c>
      <c r="F29" s="28">
        <v>600000</v>
      </c>
    </row>
    <row r="30" spans="1:10" ht="33.75" customHeight="1" x14ac:dyDescent="0.25">
      <c r="A30" s="20" t="s">
        <v>478</v>
      </c>
      <c r="B30" s="5" t="s">
        <v>422</v>
      </c>
      <c r="C30" s="5"/>
      <c r="D30" s="28">
        <f>D31+D33</f>
        <v>2309007</v>
      </c>
      <c r="E30" s="28">
        <f t="shared" ref="E30:F30" si="6">E31+E33</f>
        <v>2309007</v>
      </c>
      <c r="F30" s="28">
        <f t="shared" si="6"/>
        <v>2309950.8199999998</v>
      </c>
    </row>
    <row r="31" spans="1:10" ht="31.5" customHeight="1" x14ac:dyDescent="0.2">
      <c r="A31" s="202" t="s">
        <v>569</v>
      </c>
      <c r="B31" s="5" t="s">
        <v>422</v>
      </c>
      <c r="C31" s="5" t="s">
        <v>71</v>
      </c>
      <c r="D31" s="28">
        <f>D32</f>
        <v>2199237</v>
      </c>
      <c r="E31" s="28">
        <f>E32</f>
        <v>2199237</v>
      </c>
      <c r="F31" s="28">
        <f>F32</f>
        <v>2200180.8199999998</v>
      </c>
    </row>
    <row r="32" spans="1:10" ht="30.75" customHeight="1" x14ac:dyDescent="0.25">
      <c r="A32" s="21" t="s">
        <v>66</v>
      </c>
      <c r="B32" s="5" t="s">
        <v>422</v>
      </c>
      <c r="C32" s="5" t="s">
        <v>65</v>
      </c>
      <c r="D32" s="28">
        <v>2199237</v>
      </c>
      <c r="E32" s="28">
        <v>2199237</v>
      </c>
      <c r="F32" s="28">
        <v>2200180.8199999998</v>
      </c>
    </row>
    <row r="33" spans="1:6" ht="16.5" x14ac:dyDescent="0.25">
      <c r="A33" s="24" t="s">
        <v>67</v>
      </c>
      <c r="B33" s="5" t="s">
        <v>422</v>
      </c>
      <c r="C33" s="5" t="s">
        <v>70</v>
      </c>
      <c r="D33" s="28">
        <f>D34</f>
        <v>109770</v>
      </c>
      <c r="E33" s="28">
        <f>E34</f>
        <v>109770</v>
      </c>
      <c r="F33" s="28">
        <f>F34</f>
        <v>109770</v>
      </c>
    </row>
    <row r="34" spans="1:6" ht="16.5" x14ac:dyDescent="0.25">
      <c r="A34" s="20" t="s">
        <v>5</v>
      </c>
      <c r="B34" s="5" t="s">
        <v>422</v>
      </c>
      <c r="C34" s="5" t="s">
        <v>6</v>
      </c>
      <c r="D34" s="28">
        <v>109770</v>
      </c>
      <c r="E34" s="28">
        <v>109770</v>
      </c>
      <c r="F34" s="28">
        <v>109770</v>
      </c>
    </row>
    <row r="35" spans="1:6" ht="30.75" customHeight="1" x14ac:dyDescent="0.2">
      <c r="A35" s="67" t="s">
        <v>243</v>
      </c>
      <c r="B35" s="5" t="s">
        <v>242</v>
      </c>
      <c r="C35" s="5"/>
      <c r="D35" s="28">
        <f t="shared" ref="D35:F37" si="7">D36</f>
        <v>10000</v>
      </c>
      <c r="E35" s="28">
        <f t="shared" si="7"/>
        <v>10000</v>
      </c>
      <c r="F35" s="28">
        <f t="shared" si="7"/>
        <v>10000</v>
      </c>
    </row>
    <row r="36" spans="1:6" ht="16.5" x14ac:dyDescent="0.25">
      <c r="A36" s="24" t="s">
        <v>200</v>
      </c>
      <c r="B36" s="13" t="s">
        <v>244</v>
      </c>
      <c r="C36" s="13"/>
      <c r="D36" s="28">
        <f t="shared" si="7"/>
        <v>10000</v>
      </c>
      <c r="E36" s="28">
        <f t="shared" si="7"/>
        <v>10000</v>
      </c>
      <c r="F36" s="28">
        <f t="shared" si="7"/>
        <v>10000</v>
      </c>
    </row>
    <row r="37" spans="1:6" ht="16.5" x14ac:dyDescent="0.25">
      <c r="A37" s="24" t="s">
        <v>67</v>
      </c>
      <c r="B37" s="13" t="s">
        <v>244</v>
      </c>
      <c r="C37" s="13" t="s">
        <v>70</v>
      </c>
      <c r="D37" s="28">
        <f t="shared" si="7"/>
        <v>10000</v>
      </c>
      <c r="E37" s="28">
        <f t="shared" si="7"/>
        <v>10000</v>
      </c>
      <c r="F37" s="28">
        <f t="shared" si="7"/>
        <v>10000</v>
      </c>
    </row>
    <row r="38" spans="1:6" ht="16.5" x14ac:dyDescent="0.2">
      <c r="A38" s="68" t="s">
        <v>5</v>
      </c>
      <c r="B38" s="13" t="s">
        <v>244</v>
      </c>
      <c r="C38" s="13" t="s">
        <v>6</v>
      </c>
      <c r="D38" s="28">
        <v>10000</v>
      </c>
      <c r="E38" s="28">
        <v>10000</v>
      </c>
      <c r="F38" s="28">
        <v>10000</v>
      </c>
    </row>
    <row r="39" spans="1:6" ht="49.5" x14ac:dyDescent="0.2">
      <c r="A39" s="68" t="s">
        <v>246</v>
      </c>
      <c r="B39" s="5" t="s">
        <v>245</v>
      </c>
      <c r="C39" s="13"/>
      <c r="D39" s="28">
        <f t="shared" ref="D39:F41" si="8">D40</f>
        <v>143000</v>
      </c>
      <c r="E39" s="28">
        <f t="shared" si="8"/>
        <v>143000</v>
      </c>
      <c r="F39" s="28">
        <f t="shared" si="8"/>
        <v>143000</v>
      </c>
    </row>
    <row r="40" spans="1:6" ht="16.5" x14ac:dyDescent="0.25">
      <c r="A40" s="20" t="s">
        <v>11</v>
      </c>
      <c r="B40" s="5" t="s">
        <v>247</v>
      </c>
      <c r="C40" s="13"/>
      <c r="D40" s="28">
        <f t="shared" si="8"/>
        <v>143000</v>
      </c>
      <c r="E40" s="28">
        <f t="shared" si="8"/>
        <v>143000</v>
      </c>
      <c r="F40" s="28">
        <f t="shared" si="8"/>
        <v>143000</v>
      </c>
    </row>
    <row r="41" spans="1:6" ht="33" x14ac:dyDescent="0.2">
      <c r="A41" s="202" t="s">
        <v>569</v>
      </c>
      <c r="B41" s="5" t="s">
        <v>247</v>
      </c>
      <c r="C41" s="5" t="s">
        <v>71</v>
      </c>
      <c r="D41" s="28">
        <f t="shared" si="8"/>
        <v>143000</v>
      </c>
      <c r="E41" s="28">
        <f t="shared" si="8"/>
        <v>143000</v>
      </c>
      <c r="F41" s="28">
        <f t="shared" si="8"/>
        <v>143000</v>
      </c>
    </row>
    <row r="42" spans="1:6" ht="33" customHeight="1" x14ac:dyDescent="0.25">
      <c r="A42" s="21" t="s">
        <v>66</v>
      </c>
      <c r="B42" s="5" t="s">
        <v>247</v>
      </c>
      <c r="C42" s="5" t="s">
        <v>65</v>
      </c>
      <c r="D42" s="28">
        <v>143000</v>
      </c>
      <c r="E42" s="28">
        <v>143000</v>
      </c>
      <c r="F42" s="28">
        <v>143000</v>
      </c>
    </row>
    <row r="43" spans="1:6" ht="33.6" customHeight="1" x14ac:dyDescent="0.2">
      <c r="A43" s="68" t="s">
        <v>248</v>
      </c>
      <c r="B43" s="5" t="s">
        <v>249</v>
      </c>
      <c r="C43" s="13"/>
      <c r="D43" s="28">
        <f>D44</f>
        <v>354249.9</v>
      </c>
      <c r="E43" s="28">
        <f>E44</f>
        <v>355193.72</v>
      </c>
      <c r="F43" s="28">
        <f>F44</f>
        <v>354249.9</v>
      </c>
    </row>
    <row r="44" spans="1:6" ht="20.25" customHeight="1" x14ac:dyDescent="0.25">
      <c r="A44" s="24" t="s">
        <v>200</v>
      </c>
      <c r="B44" s="13" t="s">
        <v>277</v>
      </c>
      <c r="C44" s="13"/>
      <c r="D44" s="28">
        <f>D45+D47</f>
        <v>354249.9</v>
      </c>
      <c r="E44" s="28">
        <f t="shared" ref="E44:F44" si="9">E45+E47</f>
        <v>355193.72</v>
      </c>
      <c r="F44" s="28">
        <f t="shared" si="9"/>
        <v>354249.9</v>
      </c>
    </row>
    <row r="45" spans="1:6" ht="33" x14ac:dyDescent="0.2">
      <c r="A45" s="202" t="s">
        <v>569</v>
      </c>
      <c r="B45" s="13" t="s">
        <v>277</v>
      </c>
      <c r="C45" s="5" t="s">
        <v>71</v>
      </c>
      <c r="D45" s="28">
        <f>D46</f>
        <v>289849.90000000002</v>
      </c>
      <c r="E45" s="28">
        <f t="shared" ref="E45:F45" si="10">E46</f>
        <v>290793.71999999997</v>
      </c>
      <c r="F45" s="28">
        <f t="shared" si="10"/>
        <v>289849.90000000002</v>
      </c>
    </row>
    <row r="46" spans="1:6" ht="33" customHeight="1" x14ac:dyDescent="0.25">
      <c r="A46" s="21" t="s">
        <v>66</v>
      </c>
      <c r="B46" s="13" t="s">
        <v>277</v>
      </c>
      <c r="C46" s="5" t="s">
        <v>65</v>
      </c>
      <c r="D46" s="28">
        <v>289849.90000000002</v>
      </c>
      <c r="E46" s="28">
        <v>290793.71999999997</v>
      </c>
      <c r="F46" s="28">
        <v>289849.90000000002</v>
      </c>
    </row>
    <row r="47" spans="1:6" ht="17.25" customHeight="1" x14ac:dyDescent="0.25">
      <c r="A47" s="21" t="s">
        <v>74</v>
      </c>
      <c r="B47" s="13" t="s">
        <v>277</v>
      </c>
      <c r="C47" s="5" t="s">
        <v>73</v>
      </c>
      <c r="D47" s="28">
        <f>D48</f>
        <v>64400</v>
      </c>
      <c r="E47" s="28">
        <f t="shared" ref="E47:F47" si="11">E48</f>
        <v>64400</v>
      </c>
      <c r="F47" s="28">
        <f t="shared" si="11"/>
        <v>64400</v>
      </c>
    </row>
    <row r="48" spans="1:6" ht="18" customHeight="1" x14ac:dyDescent="0.25">
      <c r="A48" s="24" t="s">
        <v>483</v>
      </c>
      <c r="B48" s="13" t="s">
        <v>277</v>
      </c>
      <c r="C48" s="5" t="s">
        <v>482</v>
      </c>
      <c r="D48" s="28">
        <v>64400</v>
      </c>
      <c r="E48" s="28">
        <v>64400</v>
      </c>
      <c r="F48" s="28">
        <v>64400</v>
      </c>
    </row>
    <row r="49" spans="1:6" ht="66" x14ac:dyDescent="0.2">
      <c r="A49" s="67" t="s">
        <v>378</v>
      </c>
      <c r="B49" s="5" t="s">
        <v>198</v>
      </c>
      <c r="C49" s="14"/>
      <c r="D49" s="28">
        <f>D50+D54</f>
        <v>914433</v>
      </c>
      <c r="E49" s="28">
        <f>E50+E54</f>
        <v>914433</v>
      </c>
      <c r="F49" s="28">
        <f>F50+F54</f>
        <v>914433</v>
      </c>
    </row>
    <row r="50" spans="1:6" ht="16.5" x14ac:dyDescent="0.2">
      <c r="A50" s="67" t="s">
        <v>15</v>
      </c>
      <c r="B50" s="5" t="s">
        <v>199</v>
      </c>
      <c r="C50" s="14"/>
      <c r="D50" s="28">
        <f t="shared" ref="D50:F52" si="12">D51</f>
        <v>664433</v>
      </c>
      <c r="E50" s="28">
        <f t="shared" si="12"/>
        <v>664433</v>
      </c>
      <c r="F50" s="28">
        <f t="shared" si="12"/>
        <v>664433</v>
      </c>
    </row>
    <row r="51" spans="1:6" ht="16.5" x14ac:dyDescent="0.25">
      <c r="A51" s="19" t="s">
        <v>76</v>
      </c>
      <c r="B51" s="6" t="s">
        <v>250</v>
      </c>
      <c r="C51" s="6"/>
      <c r="D51" s="28">
        <f t="shared" si="12"/>
        <v>664433</v>
      </c>
      <c r="E51" s="28">
        <f t="shared" si="12"/>
        <v>664433</v>
      </c>
      <c r="F51" s="28">
        <f t="shared" si="12"/>
        <v>664433</v>
      </c>
    </row>
    <row r="52" spans="1:6" ht="17.25" customHeight="1" x14ac:dyDescent="0.25">
      <c r="A52" s="20" t="s">
        <v>74</v>
      </c>
      <c r="B52" s="6" t="s">
        <v>250</v>
      </c>
      <c r="C52" s="10" t="s">
        <v>73</v>
      </c>
      <c r="D52" s="28">
        <f t="shared" si="12"/>
        <v>664433</v>
      </c>
      <c r="E52" s="28">
        <f t="shared" si="12"/>
        <v>664433</v>
      </c>
      <c r="F52" s="28">
        <f t="shared" si="12"/>
        <v>664433</v>
      </c>
    </row>
    <row r="53" spans="1:6" ht="33" x14ac:dyDescent="0.25">
      <c r="A53" s="19" t="s">
        <v>16</v>
      </c>
      <c r="B53" s="6" t="s">
        <v>250</v>
      </c>
      <c r="C53" s="10" t="s">
        <v>17</v>
      </c>
      <c r="D53" s="28">
        <v>664433</v>
      </c>
      <c r="E53" s="28">
        <v>664433</v>
      </c>
      <c r="F53" s="28">
        <v>664433</v>
      </c>
    </row>
    <row r="54" spans="1:6" ht="16.5" x14ac:dyDescent="0.2">
      <c r="A54" s="67" t="s">
        <v>252</v>
      </c>
      <c r="B54" s="5" t="s">
        <v>201</v>
      </c>
      <c r="C54" s="14"/>
      <c r="D54" s="28">
        <f t="shared" ref="D54:F56" si="13">D55</f>
        <v>250000</v>
      </c>
      <c r="E54" s="28">
        <f t="shared" si="13"/>
        <v>250000</v>
      </c>
      <c r="F54" s="28">
        <f t="shared" si="13"/>
        <v>250000</v>
      </c>
    </row>
    <row r="55" spans="1:6" ht="16.5" x14ac:dyDescent="0.25">
      <c r="A55" s="20" t="s">
        <v>72</v>
      </c>
      <c r="B55" s="15" t="s">
        <v>251</v>
      </c>
      <c r="C55" s="15"/>
      <c r="D55" s="28">
        <f t="shared" si="13"/>
        <v>250000</v>
      </c>
      <c r="E55" s="28">
        <f t="shared" si="13"/>
        <v>250000</v>
      </c>
      <c r="F55" s="28">
        <f t="shared" si="13"/>
        <v>250000</v>
      </c>
    </row>
    <row r="56" spans="1:6" ht="32.25" customHeight="1" x14ac:dyDescent="0.25">
      <c r="A56" s="20" t="s">
        <v>108</v>
      </c>
      <c r="B56" s="15" t="s">
        <v>251</v>
      </c>
      <c r="C56" s="15" t="s">
        <v>78</v>
      </c>
      <c r="D56" s="28">
        <f t="shared" si="13"/>
        <v>250000</v>
      </c>
      <c r="E56" s="28">
        <f t="shared" si="13"/>
        <v>250000</v>
      </c>
      <c r="F56" s="28">
        <f t="shared" si="13"/>
        <v>250000</v>
      </c>
    </row>
    <row r="57" spans="1:6" ht="49.5" x14ac:dyDescent="0.25">
      <c r="A57" s="20" t="s">
        <v>406</v>
      </c>
      <c r="B57" s="15" t="s">
        <v>251</v>
      </c>
      <c r="C57" s="15" t="s">
        <v>107</v>
      </c>
      <c r="D57" s="28">
        <v>250000</v>
      </c>
      <c r="E57" s="28">
        <v>250000</v>
      </c>
      <c r="F57" s="28">
        <v>250000</v>
      </c>
    </row>
    <row r="58" spans="1:6" ht="82.9" customHeight="1" x14ac:dyDescent="0.2">
      <c r="A58" s="67" t="s">
        <v>359</v>
      </c>
      <c r="B58" s="5" t="s">
        <v>253</v>
      </c>
      <c r="C58" s="14"/>
      <c r="D58" s="28">
        <f>D59</f>
        <v>196087.6</v>
      </c>
      <c r="E58" s="28">
        <f t="shared" ref="D58:F59" si="14">E59</f>
        <v>196087.6</v>
      </c>
      <c r="F58" s="28">
        <f t="shared" si="14"/>
        <v>196087.6</v>
      </c>
    </row>
    <row r="59" spans="1:6" ht="33" x14ac:dyDescent="0.2">
      <c r="A59" s="67" t="s">
        <v>255</v>
      </c>
      <c r="B59" s="5" t="s">
        <v>254</v>
      </c>
      <c r="C59" s="14"/>
      <c r="D59" s="28">
        <f t="shared" si="14"/>
        <v>196087.6</v>
      </c>
      <c r="E59" s="28">
        <f t="shared" si="14"/>
        <v>196087.6</v>
      </c>
      <c r="F59" s="28">
        <f t="shared" si="14"/>
        <v>196087.6</v>
      </c>
    </row>
    <row r="60" spans="1:6" ht="132" x14ac:dyDescent="0.2">
      <c r="A60" s="30" t="s">
        <v>221</v>
      </c>
      <c r="B60" s="6" t="s">
        <v>256</v>
      </c>
      <c r="C60" s="13"/>
      <c r="D60" s="28">
        <f>D61+D63</f>
        <v>196087.6</v>
      </c>
      <c r="E60" s="28">
        <f>E61+E63</f>
        <v>196087.6</v>
      </c>
      <c r="F60" s="28">
        <f>F61+F63</f>
        <v>196087.6</v>
      </c>
    </row>
    <row r="61" spans="1:6" ht="82.5" x14ac:dyDescent="0.2">
      <c r="A61" s="60" t="s">
        <v>63</v>
      </c>
      <c r="B61" s="6" t="s">
        <v>256</v>
      </c>
      <c r="C61" s="13" t="s">
        <v>64</v>
      </c>
      <c r="D61" s="28">
        <f>D62</f>
        <v>113441</v>
      </c>
      <c r="E61" s="28">
        <f>E62</f>
        <v>113441</v>
      </c>
      <c r="F61" s="28">
        <f>F62</f>
        <v>113441</v>
      </c>
    </row>
    <row r="62" spans="1:6" ht="33" x14ac:dyDescent="0.25">
      <c r="A62" s="21" t="s">
        <v>68</v>
      </c>
      <c r="B62" s="6" t="s">
        <v>256</v>
      </c>
      <c r="C62" s="13" t="s">
        <v>69</v>
      </c>
      <c r="D62" s="28">
        <v>113441</v>
      </c>
      <c r="E62" s="28">
        <v>113441</v>
      </c>
      <c r="F62" s="28">
        <v>113441</v>
      </c>
    </row>
    <row r="63" spans="1:6" ht="33" x14ac:dyDescent="0.2">
      <c r="A63" s="202" t="s">
        <v>569</v>
      </c>
      <c r="B63" s="6" t="s">
        <v>256</v>
      </c>
      <c r="C63" s="13" t="s">
        <v>71</v>
      </c>
      <c r="D63" s="28">
        <f>D64</f>
        <v>82646.600000000006</v>
      </c>
      <c r="E63" s="28">
        <f>E64</f>
        <v>82646.600000000006</v>
      </c>
      <c r="F63" s="28">
        <f>F64</f>
        <v>82646.600000000006</v>
      </c>
    </row>
    <row r="64" spans="1:6" ht="32.25" customHeight="1" x14ac:dyDescent="0.25">
      <c r="A64" s="21" t="s">
        <v>66</v>
      </c>
      <c r="B64" s="6" t="s">
        <v>256</v>
      </c>
      <c r="C64" s="13" t="s">
        <v>65</v>
      </c>
      <c r="D64" s="28">
        <v>82646.600000000006</v>
      </c>
      <c r="E64" s="28">
        <v>82646.600000000006</v>
      </c>
      <c r="F64" s="28">
        <v>82646.600000000006</v>
      </c>
    </row>
    <row r="65" spans="1:6" ht="65.25" customHeight="1" x14ac:dyDescent="0.2">
      <c r="A65" s="67" t="s">
        <v>379</v>
      </c>
      <c r="B65" s="5" t="s">
        <v>257</v>
      </c>
      <c r="C65" s="14"/>
      <c r="D65" s="28">
        <f>D66+D70+D74+D78</f>
        <v>1175429.6800000002</v>
      </c>
      <c r="E65" s="28">
        <f t="shared" ref="E65" si="15">E66+E70+E74+E78</f>
        <v>1175429.6800000002</v>
      </c>
      <c r="F65" s="28">
        <f>F66+F70+F74+F78</f>
        <v>1075429.6800000002</v>
      </c>
    </row>
    <row r="66" spans="1:6" ht="49.5" x14ac:dyDescent="0.2">
      <c r="A66" s="67" t="s">
        <v>261</v>
      </c>
      <c r="B66" s="5" t="s">
        <v>258</v>
      </c>
      <c r="C66" s="14"/>
      <c r="D66" s="28">
        <f>D67</f>
        <v>100000</v>
      </c>
      <c r="E66" s="28">
        <f>E67</f>
        <v>100000</v>
      </c>
      <c r="F66" s="28">
        <f>F67</f>
        <v>100000</v>
      </c>
    </row>
    <row r="67" spans="1:6" ht="33.75" customHeight="1" x14ac:dyDescent="0.25">
      <c r="A67" s="21" t="s">
        <v>75</v>
      </c>
      <c r="B67" s="13" t="s">
        <v>384</v>
      </c>
      <c r="C67" s="14"/>
      <c r="D67" s="28">
        <f t="shared" ref="D67:F68" si="16">D68</f>
        <v>100000</v>
      </c>
      <c r="E67" s="28">
        <f t="shared" si="16"/>
        <v>100000</v>
      </c>
      <c r="F67" s="28">
        <f t="shared" si="16"/>
        <v>100000</v>
      </c>
    </row>
    <row r="68" spans="1:6" ht="33" x14ac:dyDescent="0.2">
      <c r="A68" s="202" t="s">
        <v>569</v>
      </c>
      <c r="B68" s="13" t="s">
        <v>384</v>
      </c>
      <c r="C68" s="13" t="s">
        <v>71</v>
      </c>
      <c r="D68" s="28">
        <f t="shared" si="16"/>
        <v>100000</v>
      </c>
      <c r="E68" s="28">
        <f t="shared" si="16"/>
        <v>100000</v>
      </c>
      <c r="F68" s="28">
        <f t="shared" si="16"/>
        <v>100000</v>
      </c>
    </row>
    <row r="69" spans="1:6" ht="38.450000000000003" customHeight="1" x14ac:dyDescent="0.25">
      <c r="A69" s="21" t="s">
        <v>66</v>
      </c>
      <c r="B69" s="13" t="s">
        <v>384</v>
      </c>
      <c r="C69" s="13" t="s">
        <v>65</v>
      </c>
      <c r="D69" s="28">
        <v>100000</v>
      </c>
      <c r="E69" s="28">
        <v>100000</v>
      </c>
      <c r="F69" s="28">
        <v>100000</v>
      </c>
    </row>
    <row r="70" spans="1:6" ht="33" x14ac:dyDescent="0.2">
      <c r="A70" s="67" t="s">
        <v>263</v>
      </c>
      <c r="B70" s="5" t="s">
        <v>260</v>
      </c>
      <c r="C70" s="14"/>
      <c r="D70" s="28">
        <f t="shared" ref="D70:F72" si="17">D71</f>
        <v>875429.68</v>
      </c>
      <c r="E70" s="28">
        <f t="shared" si="17"/>
        <v>875429.68</v>
      </c>
      <c r="F70" s="28">
        <f t="shared" si="17"/>
        <v>775429.68</v>
      </c>
    </row>
    <row r="71" spans="1:6" ht="16.5" x14ac:dyDescent="0.25">
      <c r="A71" s="20" t="s">
        <v>11</v>
      </c>
      <c r="B71" s="5" t="s">
        <v>383</v>
      </c>
      <c r="C71" s="13"/>
      <c r="D71" s="28">
        <f t="shared" si="17"/>
        <v>875429.68</v>
      </c>
      <c r="E71" s="28">
        <f t="shared" si="17"/>
        <v>875429.68</v>
      </c>
      <c r="F71" s="28">
        <f t="shared" si="17"/>
        <v>775429.68</v>
      </c>
    </row>
    <row r="72" spans="1:6" ht="33" x14ac:dyDescent="0.2">
      <c r="A72" s="202" t="s">
        <v>569</v>
      </c>
      <c r="B72" s="5" t="s">
        <v>383</v>
      </c>
      <c r="C72" s="5" t="s">
        <v>71</v>
      </c>
      <c r="D72" s="28">
        <f t="shared" si="17"/>
        <v>875429.68</v>
      </c>
      <c r="E72" s="28">
        <f t="shared" si="17"/>
        <v>875429.68</v>
      </c>
      <c r="F72" s="28">
        <f t="shared" si="17"/>
        <v>775429.68</v>
      </c>
    </row>
    <row r="73" spans="1:6" ht="32.25" customHeight="1" x14ac:dyDescent="0.25">
      <c r="A73" s="21" t="s">
        <v>66</v>
      </c>
      <c r="B73" s="5" t="s">
        <v>383</v>
      </c>
      <c r="C73" s="5" t="s">
        <v>65</v>
      </c>
      <c r="D73" s="28">
        <v>875429.68</v>
      </c>
      <c r="E73" s="28">
        <v>875429.68</v>
      </c>
      <c r="F73" s="28">
        <v>775429.68</v>
      </c>
    </row>
    <row r="74" spans="1:6" ht="16.5" x14ac:dyDescent="0.2">
      <c r="A74" s="67" t="s">
        <v>265</v>
      </c>
      <c r="B74" s="5" t="s">
        <v>262</v>
      </c>
      <c r="C74" s="14"/>
      <c r="D74" s="28">
        <f>D75</f>
        <v>60000</v>
      </c>
      <c r="E74" s="28">
        <f>E75</f>
        <v>60000</v>
      </c>
      <c r="F74" s="28">
        <f>F75</f>
        <v>60000</v>
      </c>
    </row>
    <row r="75" spans="1:6" ht="16.5" x14ac:dyDescent="0.25">
      <c r="A75" s="24" t="s">
        <v>200</v>
      </c>
      <c r="B75" s="13" t="s">
        <v>382</v>
      </c>
      <c r="C75" s="13"/>
      <c r="D75" s="28">
        <f t="shared" ref="D75:F76" si="18">D76</f>
        <v>60000</v>
      </c>
      <c r="E75" s="28">
        <f t="shared" si="18"/>
        <v>60000</v>
      </c>
      <c r="F75" s="28">
        <f t="shared" si="18"/>
        <v>60000</v>
      </c>
    </row>
    <row r="76" spans="1:6" ht="16.5" x14ac:dyDescent="0.25">
      <c r="A76" s="24" t="s">
        <v>67</v>
      </c>
      <c r="B76" s="13" t="s">
        <v>382</v>
      </c>
      <c r="C76" s="13" t="s">
        <v>70</v>
      </c>
      <c r="D76" s="28">
        <f t="shared" si="18"/>
        <v>60000</v>
      </c>
      <c r="E76" s="28">
        <f t="shared" si="18"/>
        <v>60000</v>
      </c>
      <c r="F76" s="28">
        <f t="shared" si="18"/>
        <v>60000</v>
      </c>
    </row>
    <row r="77" spans="1:6" ht="16.5" x14ac:dyDescent="0.25">
      <c r="A77" s="24" t="s">
        <v>162</v>
      </c>
      <c r="B77" s="13" t="s">
        <v>382</v>
      </c>
      <c r="C77" s="13" t="s">
        <v>163</v>
      </c>
      <c r="D77" s="28">
        <v>60000</v>
      </c>
      <c r="E77" s="28">
        <v>60000</v>
      </c>
      <c r="F77" s="28">
        <v>60000</v>
      </c>
    </row>
    <row r="78" spans="1:6" ht="33" x14ac:dyDescent="0.2">
      <c r="A78" s="67" t="s">
        <v>266</v>
      </c>
      <c r="B78" s="5" t="s">
        <v>264</v>
      </c>
      <c r="C78" s="14"/>
      <c r="D78" s="28">
        <f>D79</f>
        <v>140000</v>
      </c>
      <c r="E78" s="28">
        <f>E79</f>
        <v>140000</v>
      </c>
      <c r="F78" s="28">
        <f>F79</f>
        <v>140000</v>
      </c>
    </row>
    <row r="79" spans="1:6" ht="33" x14ac:dyDescent="0.25">
      <c r="A79" s="21" t="s">
        <v>214</v>
      </c>
      <c r="B79" s="13" t="s">
        <v>381</v>
      </c>
      <c r="C79" s="13"/>
      <c r="D79" s="28">
        <f t="shared" ref="D79:F80" si="19">D80</f>
        <v>140000</v>
      </c>
      <c r="E79" s="28">
        <f t="shared" si="19"/>
        <v>140000</v>
      </c>
      <c r="F79" s="28">
        <f t="shared" si="19"/>
        <v>140000</v>
      </c>
    </row>
    <row r="80" spans="1:6" ht="33" x14ac:dyDescent="0.2">
      <c r="A80" s="202" t="s">
        <v>569</v>
      </c>
      <c r="B80" s="13" t="s">
        <v>381</v>
      </c>
      <c r="C80" s="13" t="s">
        <v>71</v>
      </c>
      <c r="D80" s="28">
        <f t="shared" si="19"/>
        <v>140000</v>
      </c>
      <c r="E80" s="28">
        <f t="shared" si="19"/>
        <v>140000</v>
      </c>
      <c r="F80" s="28">
        <f t="shared" si="19"/>
        <v>140000</v>
      </c>
    </row>
    <row r="81" spans="1:6" ht="30.75" customHeight="1" x14ac:dyDescent="0.25">
      <c r="A81" s="21" t="s">
        <v>66</v>
      </c>
      <c r="B81" s="13" t="s">
        <v>381</v>
      </c>
      <c r="C81" s="13" t="s">
        <v>65</v>
      </c>
      <c r="D81" s="28">
        <v>140000</v>
      </c>
      <c r="E81" s="28">
        <v>140000</v>
      </c>
      <c r="F81" s="28">
        <v>140000</v>
      </c>
    </row>
    <row r="82" spans="1:6" ht="66" x14ac:dyDescent="0.2">
      <c r="A82" s="67" t="s">
        <v>380</v>
      </c>
      <c r="B82" s="5" t="s">
        <v>259</v>
      </c>
      <c r="C82" s="14"/>
      <c r="D82" s="28">
        <f>D83+D87</f>
        <v>4509</v>
      </c>
      <c r="E82" s="28">
        <f>E83+E87</f>
        <v>4509</v>
      </c>
      <c r="F82" s="28">
        <f>F83+F87</f>
        <v>4509</v>
      </c>
    </row>
    <row r="83" spans="1:6" ht="49.5" x14ac:dyDescent="0.2">
      <c r="A83" s="67" t="s">
        <v>268</v>
      </c>
      <c r="B83" s="5" t="s">
        <v>267</v>
      </c>
      <c r="C83" s="14"/>
      <c r="D83" s="28">
        <f>D84</f>
        <v>3000</v>
      </c>
      <c r="E83" s="28">
        <f>E84</f>
        <v>3000</v>
      </c>
      <c r="F83" s="28">
        <f>F84</f>
        <v>3000</v>
      </c>
    </row>
    <row r="84" spans="1:6" ht="49.5" x14ac:dyDescent="0.25">
      <c r="A84" s="20" t="s">
        <v>216</v>
      </c>
      <c r="B84" s="5" t="s">
        <v>270</v>
      </c>
      <c r="C84" s="5"/>
      <c r="D84" s="28">
        <f t="shared" ref="D84:F85" si="20">D85</f>
        <v>3000</v>
      </c>
      <c r="E84" s="28">
        <f t="shared" si="20"/>
        <v>3000</v>
      </c>
      <c r="F84" s="28">
        <f t="shared" si="20"/>
        <v>3000</v>
      </c>
    </row>
    <row r="85" spans="1:6" ht="16.5" x14ac:dyDescent="0.25">
      <c r="A85" s="75" t="s">
        <v>218</v>
      </c>
      <c r="B85" s="5" t="s">
        <v>270</v>
      </c>
      <c r="C85" s="5" t="s">
        <v>217</v>
      </c>
      <c r="D85" s="28">
        <f t="shared" si="20"/>
        <v>3000</v>
      </c>
      <c r="E85" s="28">
        <f t="shared" si="20"/>
        <v>3000</v>
      </c>
      <c r="F85" s="28">
        <f t="shared" si="20"/>
        <v>3000</v>
      </c>
    </row>
    <row r="86" spans="1:6" ht="16.5" x14ac:dyDescent="0.25">
      <c r="A86" s="75" t="s">
        <v>219</v>
      </c>
      <c r="B86" s="5" t="s">
        <v>270</v>
      </c>
      <c r="C86" s="5" t="s">
        <v>215</v>
      </c>
      <c r="D86" s="28">
        <v>3000</v>
      </c>
      <c r="E86" s="28">
        <v>3000</v>
      </c>
      <c r="F86" s="28">
        <v>3000</v>
      </c>
    </row>
    <row r="87" spans="1:6" ht="49.5" x14ac:dyDescent="0.2">
      <c r="A87" s="67" t="s">
        <v>269</v>
      </c>
      <c r="B87" s="5" t="s">
        <v>271</v>
      </c>
      <c r="C87" s="14"/>
      <c r="D87" s="28">
        <f>D88</f>
        <v>1509</v>
      </c>
      <c r="E87" s="28">
        <f>E88</f>
        <v>1509</v>
      </c>
      <c r="F87" s="28">
        <f>F88</f>
        <v>1509</v>
      </c>
    </row>
    <row r="88" spans="1:6" ht="49.5" x14ac:dyDescent="0.25">
      <c r="A88" s="20" t="s">
        <v>216</v>
      </c>
      <c r="B88" s="5" t="s">
        <v>272</v>
      </c>
      <c r="C88" s="5"/>
      <c r="D88" s="28">
        <f t="shared" ref="D88:F89" si="21">D89</f>
        <v>1509</v>
      </c>
      <c r="E88" s="28">
        <f t="shared" si="21"/>
        <v>1509</v>
      </c>
      <c r="F88" s="28">
        <f t="shared" si="21"/>
        <v>1509</v>
      </c>
    </row>
    <row r="89" spans="1:6" ht="16.5" x14ac:dyDescent="0.25">
      <c r="A89" s="75" t="s">
        <v>218</v>
      </c>
      <c r="B89" s="5" t="s">
        <v>272</v>
      </c>
      <c r="C89" s="5" t="s">
        <v>217</v>
      </c>
      <c r="D89" s="28">
        <f t="shared" si="21"/>
        <v>1509</v>
      </c>
      <c r="E89" s="28">
        <f t="shared" si="21"/>
        <v>1509</v>
      </c>
      <c r="F89" s="28">
        <f t="shared" si="21"/>
        <v>1509</v>
      </c>
    </row>
    <row r="90" spans="1:6" ht="16.5" x14ac:dyDescent="0.25">
      <c r="A90" s="75" t="s">
        <v>219</v>
      </c>
      <c r="B90" s="5" t="s">
        <v>272</v>
      </c>
      <c r="C90" s="5" t="s">
        <v>215</v>
      </c>
      <c r="D90" s="28">
        <v>1509</v>
      </c>
      <c r="E90" s="28">
        <v>1509</v>
      </c>
      <c r="F90" s="28">
        <v>1509</v>
      </c>
    </row>
    <row r="91" spans="1:6" s="48" customFormat="1" ht="99" x14ac:dyDescent="0.2">
      <c r="A91" s="89" t="s">
        <v>362</v>
      </c>
      <c r="B91" s="8" t="s">
        <v>147</v>
      </c>
      <c r="C91" s="8"/>
      <c r="D91" s="27">
        <f t="shared" ref="D91:F93" si="22">D92</f>
        <v>15000</v>
      </c>
      <c r="E91" s="27">
        <f t="shared" si="22"/>
        <v>15000</v>
      </c>
      <c r="F91" s="27">
        <f t="shared" si="22"/>
        <v>15000</v>
      </c>
    </row>
    <row r="92" spans="1:6" ht="16.5" x14ac:dyDescent="0.2">
      <c r="A92" s="72" t="s">
        <v>273</v>
      </c>
      <c r="B92" s="5" t="s">
        <v>274</v>
      </c>
      <c r="C92" s="6"/>
      <c r="D92" s="28">
        <f t="shared" si="22"/>
        <v>15000</v>
      </c>
      <c r="E92" s="28">
        <f t="shared" si="22"/>
        <v>15000</v>
      </c>
      <c r="F92" s="28">
        <f t="shared" si="22"/>
        <v>15000</v>
      </c>
    </row>
    <row r="93" spans="1:6" ht="33" x14ac:dyDescent="0.25">
      <c r="A93" s="24" t="s">
        <v>429</v>
      </c>
      <c r="B93" s="13" t="s">
        <v>438</v>
      </c>
      <c r="C93" s="13"/>
      <c r="D93" s="28">
        <f t="shared" si="22"/>
        <v>15000</v>
      </c>
      <c r="E93" s="28">
        <f t="shared" si="22"/>
        <v>15000</v>
      </c>
      <c r="F93" s="28">
        <f t="shared" si="22"/>
        <v>15000</v>
      </c>
    </row>
    <row r="94" spans="1:6" ht="16.5" x14ac:dyDescent="0.25">
      <c r="A94" s="22" t="s">
        <v>67</v>
      </c>
      <c r="B94" s="13" t="s">
        <v>438</v>
      </c>
      <c r="C94" s="6" t="s">
        <v>70</v>
      </c>
      <c r="D94" s="28">
        <f>D95</f>
        <v>15000</v>
      </c>
      <c r="E94" s="28">
        <f>E95</f>
        <v>15000</v>
      </c>
      <c r="F94" s="28">
        <f>F95</f>
        <v>15000</v>
      </c>
    </row>
    <row r="95" spans="1:6" ht="66" x14ac:dyDescent="0.25">
      <c r="A95" s="24" t="s">
        <v>407</v>
      </c>
      <c r="B95" s="13" t="s">
        <v>438</v>
      </c>
      <c r="C95" s="6" t="s">
        <v>12</v>
      </c>
      <c r="D95" s="28">
        <v>15000</v>
      </c>
      <c r="E95" s="28">
        <v>15000</v>
      </c>
      <c r="F95" s="28">
        <v>15000</v>
      </c>
    </row>
    <row r="96" spans="1:6" s="48" customFormat="1" ht="87" customHeight="1" x14ac:dyDescent="0.2">
      <c r="A96" s="89" t="s">
        <v>363</v>
      </c>
      <c r="B96" s="4" t="s">
        <v>148</v>
      </c>
      <c r="C96" s="14"/>
      <c r="D96" s="27">
        <f>D97</f>
        <v>5600000</v>
      </c>
      <c r="E96" s="27">
        <f t="shared" ref="D96:F102" si="23">E97</f>
        <v>3750000</v>
      </c>
      <c r="F96" s="27">
        <f t="shared" si="23"/>
        <v>2500000</v>
      </c>
    </row>
    <row r="97" spans="1:6" s="48" customFormat="1" ht="70.5" customHeight="1" x14ac:dyDescent="0.2">
      <c r="A97" s="72" t="s">
        <v>360</v>
      </c>
      <c r="B97" s="5" t="s">
        <v>299</v>
      </c>
      <c r="C97" s="14"/>
      <c r="D97" s="28">
        <f>D98+D101</f>
        <v>5600000</v>
      </c>
      <c r="E97" s="28">
        <f t="shared" ref="E97:F97" si="24">E98+E101</f>
        <v>3750000</v>
      </c>
      <c r="F97" s="28">
        <f t="shared" si="24"/>
        <v>2500000</v>
      </c>
    </row>
    <row r="98" spans="1:6" s="48" customFormat="1" ht="33" x14ac:dyDescent="0.25">
      <c r="A98" s="24" t="s">
        <v>419</v>
      </c>
      <c r="B98" s="5" t="s">
        <v>418</v>
      </c>
      <c r="C98" s="14"/>
      <c r="D98" s="28">
        <f t="shared" si="23"/>
        <v>800000</v>
      </c>
      <c r="E98" s="28">
        <f t="shared" si="23"/>
        <v>0</v>
      </c>
      <c r="F98" s="28">
        <f t="shared" si="23"/>
        <v>0</v>
      </c>
    </row>
    <row r="99" spans="1:6" ht="33" x14ac:dyDescent="0.2">
      <c r="A99" s="202" t="s">
        <v>569</v>
      </c>
      <c r="B99" s="5" t="s">
        <v>418</v>
      </c>
      <c r="C99" s="13" t="s">
        <v>71</v>
      </c>
      <c r="D99" s="28">
        <f t="shared" si="23"/>
        <v>800000</v>
      </c>
      <c r="E99" s="28">
        <f t="shared" si="23"/>
        <v>0</v>
      </c>
      <c r="F99" s="28">
        <f t="shared" si="23"/>
        <v>0</v>
      </c>
    </row>
    <row r="100" spans="1:6" ht="33.75" customHeight="1" x14ac:dyDescent="0.25">
      <c r="A100" s="21" t="s">
        <v>66</v>
      </c>
      <c r="B100" s="5" t="s">
        <v>418</v>
      </c>
      <c r="C100" s="13" t="s">
        <v>65</v>
      </c>
      <c r="D100" s="28">
        <v>800000</v>
      </c>
      <c r="E100" s="28">
        <v>0</v>
      </c>
      <c r="F100" s="28">
        <v>0</v>
      </c>
    </row>
    <row r="101" spans="1:6" ht="18" customHeight="1" x14ac:dyDescent="0.25">
      <c r="A101" s="20" t="s">
        <v>479</v>
      </c>
      <c r="B101" s="5" t="s">
        <v>420</v>
      </c>
      <c r="C101" s="14"/>
      <c r="D101" s="28">
        <f t="shared" si="23"/>
        <v>4800000</v>
      </c>
      <c r="E101" s="28">
        <f t="shared" si="23"/>
        <v>3750000</v>
      </c>
      <c r="F101" s="28">
        <f t="shared" si="23"/>
        <v>2500000</v>
      </c>
    </row>
    <row r="102" spans="1:6" ht="33.75" customHeight="1" x14ac:dyDescent="0.2">
      <c r="A102" s="202" t="s">
        <v>569</v>
      </c>
      <c r="B102" s="5" t="s">
        <v>420</v>
      </c>
      <c r="C102" s="13" t="s">
        <v>71</v>
      </c>
      <c r="D102" s="28">
        <f t="shared" si="23"/>
        <v>4800000</v>
      </c>
      <c r="E102" s="28">
        <f t="shared" si="23"/>
        <v>3750000</v>
      </c>
      <c r="F102" s="28">
        <f t="shared" si="23"/>
        <v>2500000</v>
      </c>
    </row>
    <row r="103" spans="1:6" ht="33.75" customHeight="1" x14ac:dyDescent="0.25">
      <c r="A103" s="21" t="s">
        <v>66</v>
      </c>
      <c r="B103" s="5" t="s">
        <v>420</v>
      </c>
      <c r="C103" s="13" t="s">
        <v>65</v>
      </c>
      <c r="D103" s="28">
        <v>4800000</v>
      </c>
      <c r="E103" s="28">
        <v>3750000</v>
      </c>
      <c r="F103" s="28">
        <v>2500000</v>
      </c>
    </row>
    <row r="104" spans="1:6" s="48" customFormat="1" ht="69.75" customHeight="1" x14ac:dyDescent="0.2">
      <c r="A104" s="88" t="s">
        <v>364</v>
      </c>
      <c r="B104" s="8" t="s">
        <v>146</v>
      </c>
      <c r="C104" s="14"/>
      <c r="D104" s="27">
        <f t="shared" ref="D104:F107" si="25">D105</f>
        <v>100000</v>
      </c>
      <c r="E104" s="27">
        <f t="shared" si="25"/>
        <v>100000</v>
      </c>
      <c r="F104" s="27">
        <f t="shared" si="25"/>
        <v>100000</v>
      </c>
    </row>
    <row r="105" spans="1:6" ht="33" x14ac:dyDescent="0.2">
      <c r="A105" s="71" t="s">
        <v>275</v>
      </c>
      <c r="B105" s="6" t="s">
        <v>276</v>
      </c>
      <c r="C105" s="13"/>
      <c r="D105" s="28">
        <f t="shared" si="25"/>
        <v>100000</v>
      </c>
      <c r="E105" s="28">
        <f t="shared" si="25"/>
        <v>100000</v>
      </c>
      <c r="F105" s="28">
        <f t="shared" si="25"/>
        <v>100000</v>
      </c>
    </row>
    <row r="106" spans="1:6" ht="49.5" x14ac:dyDescent="0.25">
      <c r="A106" s="24" t="s">
        <v>413</v>
      </c>
      <c r="B106" s="6" t="s">
        <v>412</v>
      </c>
      <c r="C106" s="13"/>
      <c r="D106" s="28">
        <f t="shared" si="25"/>
        <v>100000</v>
      </c>
      <c r="E106" s="28">
        <f t="shared" si="25"/>
        <v>100000</v>
      </c>
      <c r="F106" s="28">
        <f t="shared" si="25"/>
        <v>100000</v>
      </c>
    </row>
    <row r="107" spans="1:6" ht="33" x14ac:dyDescent="0.2">
      <c r="A107" s="202" t="s">
        <v>569</v>
      </c>
      <c r="B107" s="6" t="s">
        <v>412</v>
      </c>
      <c r="C107" s="13" t="s">
        <v>71</v>
      </c>
      <c r="D107" s="28">
        <f t="shared" si="25"/>
        <v>100000</v>
      </c>
      <c r="E107" s="28">
        <f t="shared" si="25"/>
        <v>100000</v>
      </c>
      <c r="F107" s="28">
        <f t="shared" si="25"/>
        <v>100000</v>
      </c>
    </row>
    <row r="108" spans="1:6" ht="32.25" customHeight="1" x14ac:dyDescent="0.25">
      <c r="A108" s="21" t="s">
        <v>66</v>
      </c>
      <c r="B108" s="6" t="s">
        <v>412</v>
      </c>
      <c r="C108" s="13" t="s">
        <v>65</v>
      </c>
      <c r="D108" s="28">
        <v>100000</v>
      </c>
      <c r="E108" s="28">
        <v>100000</v>
      </c>
      <c r="F108" s="28">
        <v>100000</v>
      </c>
    </row>
    <row r="109" spans="1:6" s="48" customFormat="1" ht="49.5" x14ac:dyDescent="0.25">
      <c r="A109" s="23" t="s">
        <v>365</v>
      </c>
      <c r="B109" s="4" t="s">
        <v>220</v>
      </c>
      <c r="C109" s="8"/>
      <c r="D109" s="27">
        <f t="shared" ref="D109:F112" si="26">D110</f>
        <v>550000</v>
      </c>
      <c r="E109" s="27">
        <f t="shared" si="26"/>
        <v>550000</v>
      </c>
      <c r="F109" s="27">
        <f t="shared" si="26"/>
        <v>550000</v>
      </c>
    </row>
    <row r="110" spans="1:6" ht="49.5" x14ac:dyDescent="0.25">
      <c r="A110" s="19" t="s">
        <v>279</v>
      </c>
      <c r="B110" s="5" t="s">
        <v>278</v>
      </c>
      <c r="C110" s="6"/>
      <c r="D110" s="28">
        <f t="shared" si="26"/>
        <v>550000</v>
      </c>
      <c r="E110" s="28">
        <f t="shared" si="26"/>
        <v>550000</v>
      </c>
      <c r="F110" s="28">
        <f t="shared" si="26"/>
        <v>550000</v>
      </c>
    </row>
    <row r="111" spans="1:6" ht="33" x14ac:dyDescent="0.25">
      <c r="A111" s="24" t="s">
        <v>410</v>
      </c>
      <c r="B111" s="5" t="s">
        <v>411</v>
      </c>
      <c r="C111" s="6"/>
      <c r="D111" s="28">
        <f t="shared" si="26"/>
        <v>550000</v>
      </c>
      <c r="E111" s="28">
        <f t="shared" si="26"/>
        <v>550000</v>
      </c>
      <c r="F111" s="28">
        <f t="shared" si="26"/>
        <v>550000</v>
      </c>
    </row>
    <row r="112" spans="1:6" ht="33" x14ac:dyDescent="0.2">
      <c r="A112" s="202" t="s">
        <v>569</v>
      </c>
      <c r="B112" s="5" t="s">
        <v>411</v>
      </c>
      <c r="C112" s="6" t="s">
        <v>71</v>
      </c>
      <c r="D112" s="28">
        <f t="shared" si="26"/>
        <v>550000</v>
      </c>
      <c r="E112" s="28">
        <f t="shared" si="26"/>
        <v>550000</v>
      </c>
      <c r="F112" s="28">
        <f t="shared" si="26"/>
        <v>550000</v>
      </c>
    </row>
    <row r="113" spans="1:6" ht="32.25" customHeight="1" x14ac:dyDescent="0.25">
      <c r="A113" s="21" t="s">
        <v>66</v>
      </c>
      <c r="B113" s="5" t="s">
        <v>411</v>
      </c>
      <c r="C113" s="6" t="s">
        <v>65</v>
      </c>
      <c r="D113" s="28">
        <v>550000</v>
      </c>
      <c r="E113" s="28">
        <v>550000</v>
      </c>
      <c r="F113" s="28">
        <v>550000</v>
      </c>
    </row>
    <row r="114" spans="1:6" ht="81.75" customHeight="1" x14ac:dyDescent="0.25">
      <c r="A114" s="90" t="s">
        <v>371</v>
      </c>
      <c r="B114" s="4" t="s">
        <v>372</v>
      </c>
      <c r="C114" s="8"/>
      <c r="D114" s="27">
        <f>D115+D122</f>
        <v>15436054.649999999</v>
      </c>
      <c r="E114" s="27">
        <f t="shared" ref="E114" si="27">E115+E122</f>
        <v>15768728.5</v>
      </c>
      <c r="F114" s="27">
        <f>F115+F122</f>
        <v>16360000</v>
      </c>
    </row>
    <row r="115" spans="1:6" ht="22.5" customHeight="1" x14ac:dyDescent="0.25">
      <c r="A115" s="21" t="s">
        <v>480</v>
      </c>
      <c r="B115" s="5" t="s">
        <v>373</v>
      </c>
      <c r="C115" s="6"/>
      <c r="D115" s="28">
        <f>D116+D119</f>
        <v>14305942.199999999</v>
      </c>
      <c r="E115" s="28">
        <f t="shared" ref="E115:F115" si="28">E116+E119</f>
        <v>15768728.5</v>
      </c>
      <c r="F115" s="28">
        <f t="shared" si="28"/>
        <v>16360000</v>
      </c>
    </row>
    <row r="116" spans="1:6" ht="18.75" customHeight="1" x14ac:dyDescent="0.25">
      <c r="A116" s="21" t="s">
        <v>300</v>
      </c>
      <c r="B116" s="13" t="s">
        <v>374</v>
      </c>
      <c r="C116" s="6"/>
      <c r="D116" s="28">
        <f>D117</f>
        <v>14305942.199999999</v>
      </c>
      <c r="E116" s="28">
        <f t="shared" ref="E116:F117" si="29">E117</f>
        <v>15468728.5</v>
      </c>
      <c r="F116" s="28">
        <f t="shared" si="29"/>
        <v>16360000</v>
      </c>
    </row>
    <row r="117" spans="1:6" ht="32.25" customHeight="1" x14ac:dyDescent="0.2">
      <c r="A117" s="76" t="s">
        <v>108</v>
      </c>
      <c r="B117" s="13" t="s">
        <v>374</v>
      </c>
      <c r="C117" s="6" t="s">
        <v>78</v>
      </c>
      <c r="D117" s="28">
        <f>D118</f>
        <v>14305942.199999999</v>
      </c>
      <c r="E117" s="28">
        <f t="shared" si="29"/>
        <v>15468728.5</v>
      </c>
      <c r="F117" s="28">
        <f t="shared" si="29"/>
        <v>16360000</v>
      </c>
    </row>
    <row r="118" spans="1:6" ht="18" customHeight="1" x14ac:dyDescent="0.25">
      <c r="A118" s="20" t="s">
        <v>80</v>
      </c>
      <c r="B118" s="13" t="s">
        <v>374</v>
      </c>
      <c r="C118" s="6" t="s">
        <v>79</v>
      </c>
      <c r="D118" s="28">
        <v>14305942.199999999</v>
      </c>
      <c r="E118" s="28">
        <v>15468728.5</v>
      </c>
      <c r="F118" s="28">
        <v>16360000</v>
      </c>
    </row>
    <row r="119" spans="1:6" ht="18" customHeight="1" x14ac:dyDescent="0.2">
      <c r="A119" s="105" t="s">
        <v>200</v>
      </c>
      <c r="B119" s="13" t="s">
        <v>552</v>
      </c>
      <c r="C119" s="6"/>
      <c r="D119" s="28">
        <f>D120</f>
        <v>0</v>
      </c>
      <c r="E119" s="28">
        <f t="shared" ref="E119:F119" si="30">E120</f>
        <v>300000</v>
      </c>
      <c r="F119" s="28">
        <f t="shared" si="30"/>
        <v>0</v>
      </c>
    </row>
    <row r="120" spans="1:6" ht="32.450000000000003" customHeight="1" x14ac:dyDescent="0.2">
      <c r="A120" s="202" t="s">
        <v>569</v>
      </c>
      <c r="B120" s="13" t="s">
        <v>552</v>
      </c>
      <c r="C120" s="6" t="s">
        <v>71</v>
      </c>
      <c r="D120" s="28">
        <f>D121</f>
        <v>0</v>
      </c>
      <c r="E120" s="28">
        <f t="shared" ref="E120:F120" si="31">E121</f>
        <v>300000</v>
      </c>
      <c r="F120" s="28">
        <f t="shared" si="31"/>
        <v>0</v>
      </c>
    </row>
    <row r="121" spans="1:6" ht="36" customHeight="1" x14ac:dyDescent="0.2">
      <c r="A121" s="172" t="s">
        <v>66</v>
      </c>
      <c r="B121" s="13" t="s">
        <v>552</v>
      </c>
      <c r="C121" s="6" t="s">
        <v>65</v>
      </c>
      <c r="D121" s="28">
        <v>0</v>
      </c>
      <c r="E121" s="28">
        <v>300000</v>
      </c>
      <c r="F121" s="28">
        <v>0</v>
      </c>
    </row>
    <row r="122" spans="1:6" ht="32.25" customHeight="1" x14ac:dyDescent="0.25">
      <c r="A122" s="22" t="s">
        <v>481</v>
      </c>
      <c r="B122" s="6" t="s">
        <v>375</v>
      </c>
      <c r="C122" s="6"/>
      <c r="D122" s="28">
        <f>D123</f>
        <v>1130112.45</v>
      </c>
      <c r="E122" s="28">
        <f t="shared" ref="E122:F122" si="32">E123</f>
        <v>0</v>
      </c>
      <c r="F122" s="28">
        <f t="shared" si="32"/>
        <v>0</v>
      </c>
    </row>
    <row r="123" spans="1:6" ht="18" customHeight="1" x14ac:dyDescent="0.25">
      <c r="A123" s="20" t="s">
        <v>13</v>
      </c>
      <c r="B123" s="13" t="s">
        <v>376</v>
      </c>
      <c r="C123" s="13"/>
      <c r="D123" s="28">
        <f t="shared" ref="D123:F124" si="33">D124</f>
        <v>1130112.45</v>
      </c>
      <c r="E123" s="28">
        <f t="shared" si="33"/>
        <v>0</v>
      </c>
      <c r="F123" s="28">
        <f t="shared" si="33"/>
        <v>0</v>
      </c>
    </row>
    <row r="124" spans="1:6" ht="32.25" customHeight="1" x14ac:dyDescent="0.2">
      <c r="A124" s="202" t="s">
        <v>569</v>
      </c>
      <c r="B124" s="13" t="s">
        <v>376</v>
      </c>
      <c r="C124" s="13" t="s">
        <v>71</v>
      </c>
      <c r="D124" s="28">
        <f t="shared" si="33"/>
        <v>1130112.45</v>
      </c>
      <c r="E124" s="28">
        <f t="shared" si="33"/>
        <v>0</v>
      </c>
      <c r="F124" s="28">
        <f t="shared" si="33"/>
        <v>0</v>
      </c>
    </row>
    <row r="125" spans="1:6" ht="32.25" customHeight="1" x14ac:dyDescent="0.25">
      <c r="A125" s="26" t="s">
        <v>66</v>
      </c>
      <c r="B125" s="13" t="s">
        <v>376</v>
      </c>
      <c r="C125" s="13" t="s">
        <v>65</v>
      </c>
      <c r="D125" s="28">
        <v>1130112.45</v>
      </c>
      <c r="E125" s="28">
        <v>0</v>
      </c>
      <c r="F125" s="28">
        <v>0</v>
      </c>
    </row>
    <row r="126" spans="1:6" s="48" customFormat="1" ht="82.5" x14ac:dyDescent="0.25">
      <c r="A126" s="23" t="s">
        <v>366</v>
      </c>
      <c r="B126" s="8" t="s">
        <v>151</v>
      </c>
      <c r="C126" s="8"/>
      <c r="D126" s="27">
        <f>D127+D131</f>
        <v>20922729</v>
      </c>
      <c r="E126" s="27">
        <f>E127+E131</f>
        <v>23207612.449999999</v>
      </c>
      <c r="F126" s="27">
        <f>F127+F131</f>
        <v>22702104.719999999</v>
      </c>
    </row>
    <row r="127" spans="1:6" ht="33" x14ac:dyDescent="0.25">
      <c r="A127" s="20" t="s">
        <v>280</v>
      </c>
      <c r="B127" s="6" t="s">
        <v>281</v>
      </c>
      <c r="C127" s="6"/>
      <c r="D127" s="28">
        <f t="shared" ref="D127:F129" si="34">D128</f>
        <v>14330913</v>
      </c>
      <c r="E127" s="28">
        <f t="shared" si="34"/>
        <v>15750000</v>
      </c>
      <c r="F127" s="28">
        <f t="shared" si="34"/>
        <v>15244492.27</v>
      </c>
    </row>
    <row r="128" spans="1:6" s="86" customFormat="1" ht="16.5" x14ac:dyDescent="0.25">
      <c r="A128" s="19" t="s">
        <v>106</v>
      </c>
      <c r="B128" s="6" t="s">
        <v>282</v>
      </c>
      <c r="C128" s="6"/>
      <c r="D128" s="28">
        <f t="shared" si="34"/>
        <v>14330913</v>
      </c>
      <c r="E128" s="28">
        <f t="shared" si="34"/>
        <v>15750000</v>
      </c>
      <c r="F128" s="28">
        <f t="shared" si="34"/>
        <v>15244492.27</v>
      </c>
    </row>
    <row r="129" spans="1:6" ht="32.25" customHeight="1" x14ac:dyDescent="0.25">
      <c r="A129" s="20" t="s">
        <v>108</v>
      </c>
      <c r="B129" s="6" t="s">
        <v>282</v>
      </c>
      <c r="C129" s="6" t="s">
        <v>78</v>
      </c>
      <c r="D129" s="28">
        <f t="shared" si="34"/>
        <v>14330913</v>
      </c>
      <c r="E129" s="28">
        <f t="shared" si="34"/>
        <v>15750000</v>
      </c>
      <c r="F129" s="28">
        <f t="shared" si="34"/>
        <v>15244492.27</v>
      </c>
    </row>
    <row r="130" spans="1:6" ht="16.5" x14ac:dyDescent="0.25">
      <c r="A130" s="20" t="s">
        <v>80</v>
      </c>
      <c r="B130" s="6" t="s">
        <v>282</v>
      </c>
      <c r="C130" s="6" t="s">
        <v>79</v>
      </c>
      <c r="D130" s="28">
        <v>14330913</v>
      </c>
      <c r="E130" s="28">
        <v>15750000</v>
      </c>
      <c r="F130" s="28">
        <v>15244492.27</v>
      </c>
    </row>
    <row r="131" spans="1:6" ht="18.75" customHeight="1" x14ac:dyDescent="0.25">
      <c r="A131" s="20" t="s">
        <v>283</v>
      </c>
      <c r="B131" s="6" t="s">
        <v>284</v>
      </c>
      <c r="C131" s="6"/>
      <c r="D131" s="28">
        <f t="shared" ref="D131:F133" si="35">D132</f>
        <v>6591816</v>
      </c>
      <c r="E131" s="28">
        <f t="shared" si="35"/>
        <v>7457612.4500000002</v>
      </c>
      <c r="F131" s="28">
        <f t="shared" si="35"/>
        <v>7457612.4500000002</v>
      </c>
    </row>
    <row r="132" spans="1:6" s="86" customFormat="1" ht="16.5" x14ac:dyDescent="0.25">
      <c r="A132" s="22" t="s">
        <v>14</v>
      </c>
      <c r="B132" s="6" t="s">
        <v>285</v>
      </c>
      <c r="C132" s="10"/>
      <c r="D132" s="28">
        <f t="shared" si="35"/>
        <v>6591816</v>
      </c>
      <c r="E132" s="28">
        <f t="shared" si="35"/>
        <v>7457612.4500000002</v>
      </c>
      <c r="F132" s="28">
        <f t="shared" si="35"/>
        <v>7457612.4500000002</v>
      </c>
    </row>
    <row r="133" spans="1:6" ht="32.25" customHeight="1" x14ac:dyDescent="0.2">
      <c r="A133" s="76" t="s">
        <v>108</v>
      </c>
      <c r="B133" s="6" t="s">
        <v>285</v>
      </c>
      <c r="C133" s="6" t="s">
        <v>78</v>
      </c>
      <c r="D133" s="28">
        <f t="shared" si="35"/>
        <v>6591816</v>
      </c>
      <c r="E133" s="28">
        <f t="shared" si="35"/>
        <v>7457612.4500000002</v>
      </c>
      <c r="F133" s="28">
        <f t="shared" si="35"/>
        <v>7457612.4500000002</v>
      </c>
    </row>
    <row r="134" spans="1:6" ht="18" customHeight="1" x14ac:dyDescent="0.25">
      <c r="A134" s="20" t="s">
        <v>80</v>
      </c>
      <c r="B134" s="6" t="s">
        <v>285</v>
      </c>
      <c r="C134" s="6" t="s">
        <v>79</v>
      </c>
      <c r="D134" s="28">
        <v>6591816</v>
      </c>
      <c r="E134" s="28">
        <v>7457612.4500000002</v>
      </c>
      <c r="F134" s="28">
        <v>7457612.4500000002</v>
      </c>
    </row>
    <row r="135" spans="1:6" ht="87.6" customHeight="1" x14ac:dyDescent="0.25">
      <c r="A135" s="87" t="s">
        <v>554</v>
      </c>
      <c r="B135" s="8" t="s">
        <v>555</v>
      </c>
      <c r="C135" s="8"/>
      <c r="D135" s="27">
        <f>D136</f>
        <v>4842387.55</v>
      </c>
      <c r="E135" s="27">
        <f t="shared" ref="E135:F135" si="36">E136</f>
        <v>4842387.55</v>
      </c>
      <c r="F135" s="27">
        <f t="shared" si="36"/>
        <v>4842387.55</v>
      </c>
    </row>
    <row r="136" spans="1:6" ht="52.9" customHeight="1" x14ac:dyDescent="0.25">
      <c r="A136" s="20" t="s">
        <v>556</v>
      </c>
      <c r="B136" s="6" t="s">
        <v>557</v>
      </c>
      <c r="C136" s="6"/>
      <c r="D136" s="28">
        <f>D137</f>
        <v>4842387.55</v>
      </c>
      <c r="E136" s="28">
        <f t="shared" ref="E136:F136" si="37">E137</f>
        <v>4842387.55</v>
      </c>
      <c r="F136" s="28">
        <f t="shared" si="37"/>
        <v>4842387.55</v>
      </c>
    </row>
    <row r="137" spans="1:6" ht="33" customHeight="1" x14ac:dyDescent="0.2">
      <c r="A137" s="202" t="s">
        <v>569</v>
      </c>
      <c r="B137" s="6" t="s">
        <v>565</v>
      </c>
      <c r="C137" s="6" t="s">
        <v>71</v>
      </c>
      <c r="D137" s="28">
        <f>D138</f>
        <v>4842387.55</v>
      </c>
      <c r="E137" s="28">
        <f t="shared" ref="E137:F137" si="38">E138</f>
        <v>4842387.55</v>
      </c>
      <c r="F137" s="28">
        <f t="shared" si="38"/>
        <v>4842387.55</v>
      </c>
    </row>
    <row r="138" spans="1:6" ht="33.6" customHeight="1" x14ac:dyDescent="0.2">
      <c r="A138" s="172" t="s">
        <v>66</v>
      </c>
      <c r="B138" s="6" t="s">
        <v>565</v>
      </c>
      <c r="C138" s="6" t="s">
        <v>65</v>
      </c>
      <c r="D138" s="28">
        <v>4842387.55</v>
      </c>
      <c r="E138" s="28">
        <v>4842387.55</v>
      </c>
      <c r="F138" s="28">
        <v>4842387.55</v>
      </c>
    </row>
    <row r="139" spans="1:6" s="48" customFormat="1" ht="66" customHeight="1" x14ac:dyDescent="0.25">
      <c r="A139" s="87" t="s">
        <v>367</v>
      </c>
      <c r="B139" s="8" t="s">
        <v>145</v>
      </c>
      <c r="C139" s="4"/>
      <c r="D139" s="27">
        <f>D140+D144+D148+D152+D155</f>
        <v>34938610.969999999</v>
      </c>
      <c r="E139" s="27">
        <f t="shared" ref="E139:F139" si="39">E140+E144+E148+E152+E155</f>
        <v>4518986.6899999995</v>
      </c>
      <c r="F139" s="27">
        <f t="shared" si="39"/>
        <v>4150563.16</v>
      </c>
    </row>
    <row r="140" spans="1:6" ht="21.75" customHeight="1" x14ac:dyDescent="0.2">
      <c r="A140" s="72" t="s">
        <v>539</v>
      </c>
      <c r="B140" s="6" t="s">
        <v>286</v>
      </c>
      <c r="C140" s="5"/>
      <c r="D140" s="28">
        <f t="shared" ref="D140:F142" si="40">D141</f>
        <v>514561.56</v>
      </c>
      <c r="E140" s="28">
        <f t="shared" si="40"/>
        <v>518986.69</v>
      </c>
      <c r="F140" s="28">
        <f t="shared" si="40"/>
        <v>1520563.16</v>
      </c>
    </row>
    <row r="141" spans="1:6" ht="36" customHeight="1" x14ac:dyDescent="0.2">
      <c r="A141" s="72" t="s">
        <v>287</v>
      </c>
      <c r="B141" s="6" t="s">
        <v>409</v>
      </c>
      <c r="C141" s="5"/>
      <c r="D141" s="28">
        <f t="shared" si="40"/>
        <v>514561.56</v>
      </c>
      <c r="E141" s="28">
        <f t="shared" si="40"/>
        <v>518986.69</v>
      </c>
      <c r="F141" s="28">
        <f t="shared" si="40"/>
        <v>1520563.16</v>
      </c>
    </row>
    <row r="142" spans="1:6" ht="33.75" customHeight="1" x14ac:dyDescent="0.2">
      <c r="A142" s="202" t="s">
        <v>569</v>
      </c>
      <c r="B142" s="6" t="s">
        <v>409</v>
      </c>
      <c r="C142" s="5" t="s">
        <v>71</v>
      </c>
      <c r="D142" s="28">
        <f t="shared" si="40"/>
        <v>514561.56</v>
      </c>
      <c r="E142" s="28">
        <f t="shared" si="40"/>
        <v>518986.69</v>
      </c>
      <c r="F142" s="28">
        <f t="shared" si="40"/>
        <v>1520563.16</v>
      </c>
    </row>
    <row r="143" spans="1:6" ht="30.75" customHeight="1" x14ac:dyDescent="0.25">
      <c r="A143" s="21" t="s">
        <v>66</v>
      </c>
      <c r="B143" s="6" t="s">
        <v>409</v>
      </c>
      <c r="C143" s="5" t="s">
        <v>65</v>
      </c>
      <c r="D143" s="28">
        <v>514561.56</v>
      </c>
      <c r="E143" s="28">
        <v>518986.69</v>
      </c>
      <c r="F143" s="28">
        <v>1520563.16</v>
      </c>
    </row>
    <row r="144" spans="1:6" ht="33.6" customHeight="1" x14ac:dyDescent="0.2">
      <c r="A144" s="179" t="s">
        <v>540</v>
      </c>
      <c r="B144" s="6" t="s">
        <v>541</v>
      </c>
      <c r="C144" s="5"/>
      <c r="D144" s="28">
        <f>D145</f>
        <v>0</v>
      </c>
      <c r="E144" s="28">
        <f t="shared" ref="E144:F144" si="41">E145</f>
        <v>2500000</v>
      </c>
      <c r="F144" s="28">
        <f t="shared" si="41"/>
        <v>2130000</v>
      </c>
    </row>
    <row r="145" spans="1:6" ht="35.25" customHeight="1" x14ac:dyDescent="0.2">
      <c r="A145" s="72" t="s">
        <v>287</v>
      </c>
      <c r="B145" s="6" t="s">
        <v>542</v>
      </c>
      <c r="C145" s="5"/>
      <c r="D145" s="28">
        <f>D146</f>
        <v>0</v>
      </c>
      <c r="E145" s="28">
        <f t="shared" ref="E145:F145" si="42">E146</f>
        <v>2500000</v>
      </c>
      <c r="F145" s="28">
        <f t="shared" si="42"/>
        <v>2130000</v>
      </c>
    </row>
    <row r="146" spans="1:6" ht="37.9" customHeight="1" x14ac:dyDescent="0.2">
      <c r="A146" s="202" t="s">
        <v>569</v>
      </c>
      <c r="B146" s="6" t="s">
        <v>542</v>
      </c>
      <c r="C146" s="5" t="s">
        <v>71</v>
      </c>
      <c r="D146" s="28">
        <f>D147</f>
        <v>0</v>
      </c>
      <c r="E146" s="28">
        <f t="shared" ref="E146:F146" si="43">E147</f>
        <v>2500000</v>
      </c>
      <c r="F146" s="28">
        <f t="shared" si="43"/>
        <v>2130000</v>
      </c>
    </row>
    <row r="147" spans="1:6" ht="30.75" customHeight="1" x14ac:dyDescent="0.25">
      <c r="A147" s="26" t="s">
        <v>66</v>
      </c>
      <c r="B147" s="6" t="s">
        <v>542</v>
      </c>
      <c r="C147" s="5" t="s">
        <v>65</v>
      </c>
      <c r="D147" s="28">
        <v>0</v>
      </c>
      <c r="E147" s="28">
        <v>2500000</v>
      </c>
      <c r="F147" s="28">
        <v>2130000</v>
      </c>
    </row>
    <row r="148" spans="1:6" ht="51" customHeight="1" x14ac:dyDescent="0.2">
      <c r="A148" s="208" t="s">
        <v>547</v>
      </c>
      <c r="B148" s="6" t="s">
        <v>566</v>
      </c>
      <c r="C148" s="5"/>
      <c r="D148" s="28">
        <f>D149</f>
        <v>1500000</v>
      </c>
      <c r="E148" s="28">
        <f t="shared" ref="E148:F148" si="44">E149</f>
        <v>1500000</v>
      </c>
      <c r="F148" s="28">
        <f t="shared" si="44"/>
        <v>500000</v>
      </c>
    </row>
    <row r="149" spans="1:6" ht="35.25" customHeight="1" x14ac:dyDescent="0.2">
      <c r="A149" s="72" t="s">
        <v>287</v>
      </c>
      <c r="B149" s="6" t="s">
        <v>548</v>
      </c>
      <c r="C149" s="5"/>
      <c r="D149" s="28">
        <f>D150</f>
        <v>1500000</v>
      </c>
      <c r="E149" s="28">
        <f t="shared" ref="E149:F149" si="45">E150</f>
        <v>1500000</v>
      </c>
      <c r="F149" s="28">
        <f t="shared" si="45"/>
        <v>500000</v>
      </c>
    </row>
    <row r="150" spans="1:6" ht="34.9" customHeight="1" x14ac:dyDescent="0.2">
      <c r="A150" s="202" t="s">
        <v>569</v>
      </c>
      <c r="B150" s="6" t="s">
        <v>548</v>
      </c>
      <c r="C150" s="5" t="s">
        <v>71</v>
      </c>
      <c r="D150" s="28">
        <f>D151</f>
        <v>1500000</v>
      </c>
      <c r="E150" s="28">
        <f t="shared" ref="E150:F150" si="46">E151</f>
        <v>1500000</v>
      </c>
      <c r="F150" s="28">
        <f t="shared" si="46"/>
        <v>500000</v>
      </c>
    </row>
    <row r="151" spans="1:6" ht="35.450000000000003" customHeight="1" x14ac:dyDescent="0.2">
      <c r="A151" s="172" t="s">
        <v>66</v>
      </c>
      <c r="B151" s="6" t="s">
        <v>548</v>
      </c>
      <c r="C151" s="5" t="s">
        <v>65</v>
      </c>
      <c r="D151" s="28">
        <v>1500000</v>
      </c>
      <c r="E151" s="28">
        <v>1500000</v>
      </c>
      <c r="F151" s="28">
        <v>500000</v>
      </c>
    </row>
    <row r="152" spans="1:6" ht="63" customHeight="1" x14ac:dyDescent="0.25">
      <c r="A152" s="201" t="s">
        <v>543</v>
      </c>
      <c r="B152" s="6" t="s">
        <v>567</v>
      </c>
      <c r="C152" s="5"/>
      <c r="D152" s="28">
        <f>D153</f>
        <v>31277845.41</v>
      </c>
      <c r="E152" s="28">
        <f t="shared" ref="E152:F152" si="47">E153</f>
        <v>0</v>
      </c>
      <c r="F152" s="28">
        <f t="shared" si="47"/>
        <v>0</v>
      </c>
    </row>
    <row r="153" spans="1:6" ht="36" customHeight="1" x14ac:dyDescent="0.2">
      <c r="A153" s="202" t="s">
        <v>569</v>
      </c>
      <c r="B153" s="6" t="s">
        <v>567</v>
      </c>
      <c r="C153" s="5" t="s">
        <v>71</v>
      </c>
      <c r="D153" s="28">
        <f>D154</f>
        <v>31277845.41</v>
      </c>
      <c r="E153" s="28">
        <f t="shared" ref="E153:F153" si="48">E154</f>
        <v>0</v>
      </c>
      <c r="F153" s="28">
        <f t="shared" si="48"/>
        <v>0</v>
      </c>
    </row>
    <row r="154" spans="1:6" ht="33.6" customHeight="1" x14ac:dyDescent="0.25">
      <c r="A154" s="26" t="s">
        <v>66</v>
      </c>
      <c r="B154" s="6" t="s">
        <v>567</v>
      </c>
      <c r="C154" s="5" t="s">
        <v>65</v>
      </c>
      <c r="D154" s="28">
        <v>31277845.41</v>
      </c>
      <c r="E154" s="28">
        <v>0</v>
      </c>
      <c r="F154" s="28">
        <v>0</v>
      </c>
    </row>
    <row r="155" spans="1:6" ht="82.5" customHeight="1" x14ac:dyDescent="0.25">
      <c r="A155" s="201" t="s">
        <v>545</v>
      </c>
      <c r="B155" s="6" t="s">
        <v>568</v>
      </c>
      <c r="C155" s="5"/>
      <c r="D155" s="28">
        <f>D156</f>
        <v>1646204</v>
      </c>
      <c r="E155" s="28">
        <f t="shared" ref="E155:F155" si="49">E156</f>
        <v>0</v>
      </c>
      <c r="F155" s="28">
        <f t="shared" si="49"/>
        <v>0</v>
      </c>
    </row>
    <row r="156" spans="1:6" ht="34.5" customHeight="1" x14ac:dyDescent="0.2">
      <c r="A156" s="202" t="s">
        <v>569</v>
      </c>
      <c r="B156" s="6" t="s">
        <v>568</v>
      </c>
      <c r="C156" s="5" t="s">
        <v>71</v>
      </c>
      <c r="D156" s="28">
        <f>D157</f>
        <v>1646204</v>
      </c>
      <c r="E156" s="28">
        <f t="shared" ref="E156:F156" si="50">E157</f>
        <v>0</v>
      </c>
      <c r="F156" s="28">
        <f t="shared" si="50"/>
        <v>0</v>
      </c>
    </row>
    <row r="157" spans="1:6" ht="30.75" customHeight="1" x14ac:dyDescent="0.25">
      <c r="A157" s="26" t="s">
        <v>66</v>
      </c>
      <c r="B157" s="6" t="s">
        <v>568</v>
      </c>
      <c r="C157" s="5" t="s">
        <v>65</v>
      </c>
      <c r="D157" s="28">
        <v>1646204</v>
      </c>
      <c r="E157" s="28">
        <v>0</v>
      </c>
      <c r="F157" s="28">
        <v>0</v>
      </c>
    </row>
    <row r="158" spans="1:6" s="48" customFormat="1" ht="81" customHeight="1" x14ac:dyDescent="0.25">
      <c r="A158" s="90" t="s">
        <v>368</v>
      </c>
      <c r="B158" s="8" t="s">
        <v>226</v>
      </c>
      <c r="C158" s="4"/>
      <c r="D158" s="27">
        <f>D159+D163+D167</f>
        <v>8136203</v>
      </c>
      <c r="E158" s="27">
        <f>E159+E163</f>
        <v>4334000</v>
      </c>
      <c r="F158" s="27">
        <f>F159+F163</f>
        <v>4200000</v>
      </c>
    </row>
    <row r="159" spans="1:6" s="48" customFormat="1" ht="21" customHeight="1" x14ac:dyDescent="0.25">
      <c r="A159" s="21" t="s">
        <v>289</v>
      </c>
      <c r="B159" s="6" t="s">
        <v>288</v>
      </c>
      <c r="C159" s="4"/>
      <c r="D159" s="28">
        <f t="shared" ref="D159:F161" si="51">D160</f>
        <v>2050850</v>
      </c>
      <c r="E159" s="28">
        <f t="shared" si="51"/>
        <v>1300000</v>
      </c>
      <c r="F159" s="28">
        <f t="shared" si="51"/>
        <v>2000000</v>
      </c>
    </row>
    <row r="160" spans="1:6" s="48" customFormat="1" ht="35.25" customHeight="1" x14ac:dyDescent="0.2">
      <c r="A160" s="77" t="s">
        <v>414</v>
      </c>
      <c r="B160" s="6" t="s">
        <v>415</v>
      </c>
      <c r="C160" s="4"/>
      <c r="D160" s="28">
        <f t="shared" si="51"/>
        <v>2050850</v>
      </c>
      <c r="E160" s="28">
        <f t="shared" si="51"/>
        <v>1300000</v>
      </c>
      <c r="F160" s="28">
        <f t="shared" si="51"/>
        <v>2000000</v>
      </c>
    </row>
    <row r="161" spans="1:6" ht="33.75" customHeight="1" x14ac:dyDescent="0.2">
      <c r="A161" s="202" t="s">
        <v>569</v>
      </c>
      <c r="B161" s="6" t="s">
        <v>415</v>
      </c>
      <c r="C161" s="5" t="s">
        <v>71</v>
      </c>
      <c r="D161" s="28">
        <f t="shared" si="51"/>
        <v>2050850</v>
      </c>
      <c r="E161" s="28">
        <f t="shared" si="51"/>
        <v>1300000</v>
      </c>
      <c r="F161" s="28">
        <f t="shared" si="51"/>
        <v>2000000</v>
      </c>
    </row>
    <row r="162" spans="1:6" ht="39" customHeight="1" x14ac:dyDescent="0.25">
      <c r="A162" s="21" t="s">
        <v>66</v>
      </c>
      <c r="B162" s="6" t="s">
        <v>415</v>
      </c>
      <c r="C162" s="5" t="s">
        <v>65</v>
      </c>
      <c r="D162" s="28">
        <v>2050850</v>
      </c>
      <c r="E162" s="28">
        <v>1300000</v>
      </c>
      <c r="F162" s="28">
        <v>2000000</v>
      </c>
    </row>
    <row r="163" spans="1:6" ht="33" customHeight="1" x14ac:dyDescent="0.25">
      <c r="A163" s="21" t="s">
        <v>290</v>
      </c>
      <c r="B163" s="6" t="s">
        <v>291</v>
      </c>
      <c r="C163" s="6"/>
      <c r="D163" s="28">
        <f t="shared" ref="D163:F164" si="52">D164</f>
        <v>816353</v>
      </c>
      <c r="E163" s="28">
        <f t="shared" si="52"/>
        <v>3034000</v>
      </c>
      <c r="F163" s="28">
        <f t="shared" si="52"/>
        <v>2200000</v>
      </c>
    </row>
    <row r="164" spans="1:6" s="48" customFormat="1" ht="39" customHeight="1" x14ac:dyDescent="0.2">
      <c r="A164" s="77" t="s">
        <v>416</v>
      </c>
      <c r="B164" s="6" t="s">
        <v>417</v>
      </c>
      <c r="C164" s="4"/>
      <c r="D164" s="28">
        <f t="shared" si="52"/>
        <v>816353</v>
      </c>
      <c r="E164" s="28">
        <f t="shared" si="52"/>
        <v>3034000</v>
      </c>
      <c r="F164" s="28">
        <f t="shared" si="52"/>
        <v>2200000</v>
      </c>
    </row>
    <row r="165" spans="1:6" ht="34.5" customHeight="1" x14ac:dyDescent="0.2">
      <c r="A165" s="202" t="s">
        <v>569</v>
      </c>
      <c r="B165" s="6" t="s">
        <v>417</v>
      </c>
      <c r="C165" s="5" t="s">
        <v>71</v>
      </c>
      <c r="D165" s="28">
        <f>D166</f>
        <v>816353</v>
      </c>
      <c r="E165" s="28">
        <f>E166</f>
        <v>3034000</v>
      </c>
      <c r="F165" s="28">
        <f>F166</f>
        <v>2200000</v>
      </c>
    </row>
    <row r="166" spans="1:6" ht="36.75" customHeight="1" x14ac:dyDescent="0.25">
      <c r="A166" s="21" t="s">
        <v>66</v>
      </c>
      <c r="B166" s="6" t="s">
        <v>417</v>
      </c>
      <c r="C166" s="5" t="s">
        <v>65</v>
      </c>
      <c r="D166" s="28">
        <v>816353</v>
      </c>
      <c r="E166" s="28">
        <v>3034000</v>
      </c>
      <c r="F166" s="28">
        <v>2200000</v>
      </c>
    </row>
    <row r="167" spans="1:6" ht="51.75" customHeight="1" x14ac:dyDescent="0.25">
      <c r="A167" s="21" t="s">
        <v>573</v>
      </c>
      <c r="B167" s="6" t="s">
        <v>574</v>
      </c>
      <c r="C167" s="5"/>
      <c r="D167" s="28">
        <f>D170</f>
        <v>5269000</v>
      </c>
      <c r="E167" s="28">
        <v>0</v>
      </c>
      <c r="F167" s="28">
        <v>0</v>
      </c>
    </row>
    <row r="168" spans="1:6" ht="97.5" customHeight="1" x14ac:dyDescent="0.25">
      <c r="A168" s="21" t="s">
        <v>575</v>
      </c>
      <c r="B168" s="6" t="s">
        <v>576</v>
      </c>
      <c r="C168" s="5"/>
      <c r="D168" s="28">
        <f>D170</f>
        <v>5269000</v>
      </c>
      <c r="E168" s="28">
        <v>0</v>
      </c>
      <c r="F168" s="28">
        <v>0</v>
      </c>
    </row>
    <row r="169" spans="1:6" ht="36.75" customHeight="1" x14ac:dyDescent="0.2">
      <c r="A169" s="202" t="s">
        <v>569</v>
      </c>
      <c r="B169" s="6" t="s">
        <v>576</v>
      </c>
      <c r="C169" s="5" t="s">
        <v>71</v>
      </c>
      <c r="D169" s="28">
        <f>D170</f>
        <v>5269000</v>
      </c>
      <c r="E169" s="28">
        <v>0</v>
      </c>
      <c r="F169" s="28">
        <v>0</v>
      </c>
    </row>
    <row r="170" spans="1:6" ht="36.75" customHeight="1" x14ac:dyDescent="0.25">
      <c r="A170" s="21" t="s">
        <v>66</v>
      </c>
      <c r="B170" s="6" t="s">
        <v>576</v>
      </c>
      <c r="C170" s="5" t="s">
        <v>65</v>
      </c>
      <c r="D170" s="28">
        <v>5269000</v>
      </c>
      <c r="E170" s="28">
        <v>0</v>
      </c>
      <c r="F170" s="28">
        <v>0</v>
      </c>
    </row>
    <row r="171" spans="1:6" s="48" customFormat="1" ht="84" customHeight="1" x14ac:dyDescent="0.25">
      <c r="A171" s="25" t="s">
        <v>369</v>
      </c>
      <c r="B171" s="9" t="s">
        <v>294</v>
      </c>
      <c r="C171" s="9"/>
      <c r="D171" s="27">
        <f>D172+D176</f>
        <v>2945818</v>
      </c>
      <c r="E171" s="27">
        <f t="shared" ref="E171:F171" si="53">E172+E176</f>
        <v>0</v>
      </c>
      <c r="F171" s="27">
        <f t="shared" si="53"/>
        <v>0</v>
      </c>
    </row>
    <row r="172" spans="1:6" ht="18" customHeight="1" x14ac:dyDescent="0.25">
      <c r="A172" s="22" t="s">
        <v>292</v>
      </c>
      <c r="B172" s="10" t="s">
        <v>295</v>
      </c>
      <c r="C172" s="10"/>
      <c r="D172" s="28">
        <f t="shared" ref="D172:F174" si="54">D173</f>
        <v>2395818</v>
      </c>
      <c r="E172" s="28">
        <f t="shared" si="54"/>
        <v>0</v>
      </c>
      <c r="F172" s="28">
        <f t="shared" si="54"/>
        <v>0</v>
      </c>
    </row>
    <row r="173" spans="1:6" ht="18" customHeight="1" x14ac:dyDescent="0.25">
      <c r="A173" s="20" t="s">
        <v>105</v>
      </c>
      <c r="B173" s="10" t="s">
        <v>296</v>
      </c>
      <c r="C173" s="10"/>
      <c r="D173" s="28">
        <f t="shared" si="54"/>
        <v>2395818</v>
      </c>
      <c r="E173" s="28">
        <f t="shared" si="54"/>
        <v>0</v>
      </c>
      <c r="F173" s="28">
        <f t="shared" si="54"/>
        <v>0</v>
      </c>
    </row>
    <row r="174" spans="1:6" ht="30" customHeight="1" x14ac:dyDescent="0.25">
      <c r="A174" s="20" t="s">
        <v>108</v>
      </c>
      <c r="B174" s="10" t="s">
        <v>296</v>
      </c>
      <c r="C174" s="10" t="s">
        <v>78</v>
      </c>
      <c r="D174" s="28">
        <f t="shared" si="54"/>
        <v>2395818</v>
      </c>
      <c r="E174" s="28">
        <f t="shared" si="54"/>
        <v>0</v>
      </c>
      <c r="F174" s="28">
        <f t="shared" si="54"/>
        <v>0</v>
      </c>
    </row>
    <row r="175" spans="1:6" ht="18" customHeight="1" x14ac:dyDescent="0.25">
      <c r="A175" s="20" t="s">
        <v>80</v>
      </c>
      <c r="B175" s="10" t="s">
        <v>296</v>
      </c>
      <c r="C175" s="10" t="s">
        <v>79</v>
      </c>
      <c r="D175" s="28">
        <v>2395818</v>
      </c>
      <c r="E175" s="28">
        <v>0</v>
      </c>
      <c r="F175" s="28">
        <v>0</v>
      </c>
    </row>
    <row r="176" spans="1:6" ht="48" customHeight="1" x14ac:dyDescent="0.25">
      <c r="A176" s="22" t="s">
        <v>293</v>
      </c>
      <c r="B176" s="10" t="s">
        <v>297</v>
      </c>
      <c r="C176" s="10"/>
      <c r="D176" s="28">
        <f t="shared" ref="D176:F178" si="55">D177</f>
        <v>550000</v>
      </c>
      <c r="E176" s="28">
        <f t="shared" si="55"/>
        <v>0</v>
      </c>
      <c r="F176" s="28">
        <f t="shared" si="55"/>
        <v>0</v>
      </c>
    </row>
    <row r="177" spans="1:6" ht="18" customHeight="1" x14ac:dyDescent="0.25">
      <c r="A177" s="20" t="s">
        <v>105</v>
      </c>
      <c r="B177" s="10" t="s">
        <v>298</v>
      </c>
      <c r="C177" s="10"/>
      <c r="D177" s="28">
        <f t="shared" si="55"/>
        <v>550000</v>
      </c>
      <c r="E177" s="28">
        <f t="shared" si="55"/>
        <v>0</v>
      </c>
      <c r="F177" s="28">
        <f t="shared" si="55"/>
        <v>0</v>
      </c>
    </row>
    <row r="178" spans="1:6" ht="33.75" customHeight="1" x14ac:dyDescent="0.25">
      <c r="A178" s="20" t="s">
        <v>108</v>
      </c>
      <c r="B178" s="10" t="s">
        <v>298</v>
      </c>
      <c r="C178" s="10" t="s">
        <v>78</v>
      </c>
      <c r="D178" s="28">
        <f t="shared" si="55"/>
        <v>550000</v>
      </c>
      <c r="E178" s="28">
        <f t="shared" si="55"/>
        <v>0</v>
      </c>
      <c r="F178" s="28">
        <f t="shared" si="55"/>
        <v>0</v>
      </c>
    </row>
    <row r="179" spans="1:6" ht="18" customHeight="1" x14ac:dyDescent="0.25">
      <c r="A179" s="20" t="s">
        <v>80</v>
      </c>
      <c r="B179" s="10" t="s">
        <v>298</v>
      </c>
      <c r="C179" s="10" t="s">
        <v>79</v>
      </c>
      <c r="D179" s="28">
        <v>550000</v>
      </c>
      <c r="E179" s="28">
        <v>0</v>
      </c>
      <c r="F179" s="28">
        <v>0</v>
      </c>
    </row>
    <row r="180" spans="1:6" ht="113.25" customHeight="1" x14ac:dyDescent="0.25">
      <c r="A180" s="90" t="s">
        <v>582</v>
      </c>
      <c r="B180" s="8" t="s">
        <v>577</v>
      </c>
      <c r="C180" s="4"/>
      <c r="D180" s="27">
        <f>D184+D188+D192</f>
        <v>877500</v>
      </c>
      <c r="E180" s="27">
        <f>E184</f>
        <v>0</v>
      </c>
      <c r="F180" s="27">
        <f>F184</f>
        <v>0</v>
      </c>
    </row>
    <row r="181" spans="1:6" ht="19.5" customHeight="1" x14ac:dyDescent="0.25">
      <c r="A181" s="21" t="s">
        <v>580</v>
      </c>
      <c r="B181" s="6" t="s">
        <v>578</v>
      </c>
      <c r="C181" s="4"/>
      <c r="D181" s="28">
        <f>D184</f>
        <v>202500</v>
      </c>
      <c r="E181" s="28">
        <f>E184</f>
        <v>0</v>
      </c>
      <c r="F181" s="28">
        <f>F184</f>
        <v>0</v>
      </c>
    </row>
    <row r="182" spans="1:6" ht="33.75" customHeight="1" x14ac:dyDescent="0.2">
      <c r="A182" s="77" t="s">
        <v>581</v>
      </c>
      <c r="B182" s="6" t="s">
        <v>579</v>
      </c>
      <c r="C182" s="4"/>
      <c r="D182" s="28">
        <f>D184</f>
        <v>202500</v>
      </c>
      <c r="E182" s="28">
        <f>E184</f>
        <v>0</v>
      </c>
      <c r="F182" s="28">
        <f>F184</f>
        <v>0</v>
      </c>
    </row>
    <row r="183" spans="1:6" ht="32.25" customHeight="1" x14ac:dyDescent="0.25">
      <c r="A183" s="26" t="s">
        <v>77</v>
      </c>
      <c r="B183" s="6" t="s">
        <v>579</v>
      </c>
      <c r="C183" s="5" t="s">
        <v>71</v>
      </c>
      <c r="D183" s="28">
        <f>D184</f>
        <v>202500</v>
      </c>
      <c r="E183" s="28">
        <f>E184</f>
        <v>0</v>
      </c>
      <c r="F183" s="28">
        <f>F184</f>
        <v>0</v>
      </c>
    </row>
    <row r="184" spans="1:6" ht="31.5" customHeight="1" x14ac:dyDescent="0.25">
      <c r="A184" s="21" t="s">
        <v>66</v>
      </c>
      <c r="B184" s="6" t="s">
        <v>579</v>
      </c>
      <c r="C184" s="5" t="s">
        <v>65</v>
      </c>
      <c r="D184" s="28">
        <v>202500</v>
      </c>
      <c r="E184" s="28">
        <v>0</v>
      </c>
      <c r="F184" s="28">
        <v>0</v>
      </c>
    </row>
    <row r="185" spans="1:6" ht="35.25" customHeight="1" x14ac:dyDescent="0.25">
      <c r="A185" s="21" t="s">
        <v>583</v>
      </c>
      <c r="B185" s="6" t="s">
        <v>584</v>
      </c>
      <c r="C185" s="4"/>
      <c r="D185" s="28">
        <f>D188</f>
        <v>375000</v>
      </c>
      <c r="E185" s="28">
        <f>E188</f>
        <v>0</v>
      </c>
      <c r="F185" s="28">
        <f>F188</f>
        <v>0</v>
      </c>
    </row>
    <row r="186" spans="1:6" ht="36" customHeight="1" x14ac:dyDescent="0.25">
      <c r="A186" s="21" t="s">
        <v>585</v>
      </c>
      <c r="B186" s="6" t="s">
        <v>586</v>
      </c>
      <c r="C186" s="4"/>
      <c r="D186" s="28">
        <f>D188</f>
        <v>375000</v>
      </c>
      <c r="E186" s="28">
        <f>E188</f>
        <v>0</v>
      </c>
      <c r="F186" s="28">
        <f>F188</f>
        <v>0</v>
      </c>
    </row>
    <row r="187" spans="1:6" ht="32.25" customHeight="1" x14ac:dyDescent="0.25">
      <c r="A187" s="26" t="s">
        <v>77</v>
      </c>
      <c r="B187" s="6" t="s">
        <v>586</v>
      </c>
      <c r="C187" s="5" t="s">
        <v>71</v>
      </c>
      <c r="D187" s="28">
        <f>D188</f>
        <v>375000</v>
      </c>
      <c r="E187" s="28">
        <f>E188</f>
        <v>0</v>
      </c>
      <c r="F187" s="28">
        <f>F188</f>
        <v>0</v>
      </c>
    </row>
    <row r="188" spans="1:6" ht="33.75" customHeight="1" x14ac:dyDescent="0.25">
      <c r="A188" s="21" t="s">
        <v>66</v>
      </c>
      <c r="B188" s="6" t="s">
        <v>586</v>
      </c>
      <c r="C188" s="5" t="s">
        <v>65</v>
      </c>
      <c r="D188" s="28">
        <v>375000</v>
      </c>
      <c r="E188" s="28">
        <v>0</v>
      </c>
      <c r="F188" s="28">
        <v>0</v>
      </c>
    </row>
    <row r="189" spans="1:6" ht="36" customHeight="1" x14ac:dyDescent="0.2">
      <c r="A189" s="211" t="s">
        <v>587</v>
      </c>
      <c r="B189" s="6" t="s">
        <v>584</v>
      </c>
      <c r="C189" s="4"/>
      <c r="D189" s="28">
        <f>D192</f>
        <v>300000</v>
      </c>
      <c r="E189" s="28">
        <f>E192</f>
        <v>0</v>
      </c>
      <c r="F189" s="28">
        <f>F192</f>
        <v>0</v>
      </c>
    </row>
    <row r="190" spans="1:6" ht="34.5" customHeight="1" x14ac:dyDescent="0.2">
      <c r="A190" s="211" t="s">
        <v>588</v>
      </c>
      <c r="B190" s="6" t="s">
        <v>589</v>
      </c>
      <c r="C190" s="4"/>
      <c r="D190" s="28">
        <f>D192</f>
        <v>300000</v>
      </c>
      <c r="E190" s="28">
        <f>E192</f>
        <v>0</v>
      </c>
      <c r="F190" s="28">
        <f>F192</f>
        <v>0</v>
      </c>
    </row>
    <row r="191" spans="1:6" ht="32.25" customHeight="1" x14ac:dyDescent="0.25">
      <c r="A191" s="26" t="s">
        <v>77</v>
      </c>
      <c r="B191" s="6" t="s">
        <v>589</v>
      </c>
      <c r="C191" s="5" t="s">
        <v>71</v>
      </c>
      <c r="D191" s="28">
        <f>D192</f>
        <v>300000</v>
      </c>
      <c r="E191" s="28">
        <f>E192</f>
        <v>0</v>
      </c>
      <c r="F191" s="28">
        <f>F192</f>
        <v>0</v>
      </c>
    </row>
    <row r="192" spans="1:6" ht="33" customHeight="1" x14ac:dyDescent="0.25">
      <c r="A192" s="21" t="s">
        <v>66</v>
      </c>
      <c r="B192" s="6" t="s">
        <v>589</v>
      </c>
      <c r="C192" s="5" t="s">
        <v>65</v>
      </c>
      <c r="D192" s="28">
        <v>300000</v>
      </c>
      <c r="E192" s="28">
        <v>0</v>
      </c>
      <c r="F192" s="28">
        <v>0</v>
      </c>
    </row>
    <row r="193" spans="1:6" ht="66.599999999999994" customHeight="1" x14ac:dyDescent="0.2">
      <c r="A193" s="203" t="s">
        <v>531</v>
      </c>
      <c r="B193" s="14" t="s">
        <v>532</v>
      </c>
      <c r="C193" s="9"/>
      <c r="D193" s="27">
        <f>D194</f>
        <v>60000</v>
      </c>
      <c r="E193" s="27">
        <f t="shared" ref="E193:F193" si="56">E194</f>
        <v>60000</v>
      </c>
      <c r="F193" s="27">
        <f t="shared" si="56"/>
        <v>60000</v>
      </c>
    </row>
    <row r="194" spans="1:6" ht="70.150000000000006" customHeight="1" x14ac:dyDescent="0.2">
      <c r="A194" s="172" t="s">
        <v>533</v>
      </c>
      <c r="B194" s="13" t="s">
        <v>534</v>
      </c>
      <c r="C194" s="10"/>
      <c r="D194" s="28">
        <f>D195</f>
        <v>60000</v>
      </c>
      <c r="E194" s="28">
        <f t="shared" ref="E194:F194" si="57">E195</f>
        <v>60000</v>
      </c>
      <c r="F194" s="28">
        <f t="shared" si="57"/>
        <v>60000</v>
      </c>
    </row>
    <row r="195" spans="1:6" ht="82.15" customHeight="1" x14ac:dyDescent="0.2">
      <c r="A195" s="172" t="s">
        <v>535</v>
      </c>
      <c r="B195" s="13" t="s">
        <v>536</v>
      </c>
      <c r="C195" s="10"/>
      <c r="D195" s="28">
        <f>D196</f>
        <v>60000</v>
      </c>
      <c r="E195" s="28">
        <f t="shared" ref="E195:F195" si="58">E196</f>
        <v>60000</v>
      </c>
      <c r="F195" s="28">
        <f t="shared" si="58"/>
        <v>60000</v>
      </c>
    </row>
    <row r="196" spans="1:6" ht="34.15" customHeight="1" x14ac:dyDescent="0.2">
      <c r="A196" s="202" t="s">
        <v>569</v>
      </c>
      <c r="B196" s="13" t="s">
        <v>536</v>
      </c>
      <c r="C196" s="10" t="s">
        <v>71</v>
      </c>
      <c r="D196" s="28">
        <f>D197</f>
        <v>60000</v>
      </c>
      <c r="E196" s="28">
        <f t="shared" ref="E196:F196" si="59">E197</f>
        <v>60000</v>
      </c>
      <c r="F196" s="28">
        <f t="shared" si="59"/>
        <v>60000</v>
      </c>
    </row>
    <row r="197" spans="1:6" ht="36" customHeight="1" x14ac:dyDescent="0.2">
      <c r="A197" s="172" t="s">
        <v>66</v>
      </c>
      <c r="B197" s="13" t="s">
        <v>536</v>
      </c>
      <c r="C197" s="10" t="s">
        <v>65</v>
      </c>
      <c r="D197" s="28">
        <v>60000</v>
      </c>
      <c r="E197" s="28">
        <v>60000</v>
      </c>
      <c r="F197" s="28">
        <v>60000</v>
      </c>
    </row>
    <row r="198" spans="1:6" s="48" customFormat="1" ht="31.5" customHeight="1" x14ac:dyDescent="0.25">
      <c r="A198" s="90" t="s">
        <v>301</v>
      </c>
      <c r="B198" s="14" t="s">
        <v>304</v>
      </c>
      <c r="C198" s="4"/>
      <c r="D198" s="27">
        <f>D199</f>
        <v>661670.72</v>
      </c>
      <c r="E198" s="27">
        <f t="shared" ref="E198:F199" si="60">E199</f>
        <v>668405.97</v>
      </c>
      <c r="F198" s="27">
        <f t="shared" si="60"/>
        <v>694392.26</v>
      </c>
    </row>
    <row r="199" spans="1:6" ht="30.75" customHeight="1" x14ac:dyDescent="0.25">
      <c r="A199" s="21" t="s">
        <v>302</v>
      </c>
      <c r="B199" s="13" t="s">
        <v>305</v>
      </c>
      <c r="C199" s="5"/>
      <c r="D199" s="28">
        <f>D200</f>
        <v>661670.72</v>
      </c>
      <c r="E199" s="28">
        <f t="shared" si="60"/>
        <v>668405.97</v>
      </c>
      <c r="F199" s="28">
        <f t="shared" si="60"/>
        <v>694392.26</v>
      </c>
    </row>
    <row r="200" spans="1:6" ht="32.25" customHeight="1" x14ac:dyDescent="0.25">
      <c r="A200" s="21" t="s">
        <v>303</v>
      </c>
      <c r="B200" s="13" t="s">
        <v>306</v>
      </c>
      <c r="C200" s="13"/>
      <c r="D200" s="28">
        <f>D201+D203</f>
        <v>661670.72</v>
      </c>
      <c r="E200" s="28">
        <f t="shared" ref="E200:F200" si="61">E201+E203</f>
        <v>668405.97</v>
      </c>
      <c r="F200" s="28">
        <f t="shared" si="61"/>
        <v>694392.26</v>
      </c>
    </row>
    <row r="201" spans="1:6" ht="88.9" customHeight="1" x14ac:dyDescent="0.2">
      <c r="A201" s="209" t="s">
        <v>63</v>
      </c>
      <c r="B201" s="13" t="s">
        <v>306</v>
      </c>
      <c r="C201" s="13" t="s">
        <v>64</v>
      </c>
      <c r="D201" s="28">
        <f>D202</f>
        <v>624000</v>
      </c>
      <c r="E201" s="28">
        <f t="shared" ref="E201:F201" si="62">E202</f>
        <v>640837.53</v>
      </c>
      <c r="F201" s="28">
        <f t="shared" si="62"/>
        <v>666801.24</v>
      </c>
    </row>
    <row r="202" spans="1:6" ht="32.25" customHeight="1" x14ac:dyDescent="0.25">
      <c r="A202" s="21" t="s">
        <v>68</v>
      </c>
      <c r="B202" s="13" t="s">
        <v>306</v>
      </c>
      <c r="C202" s="13" t="s">
        <v>69</v>
      </c>
      <c r="D202" s="28">
        <v>624000</v>
      </c>
      <c r="E202" s="28">
        <v>640837.53</v>
      </c>
      <c r="F202" s="28">
        <v>666801.24</v>
      </c>
    </row>
    <row r="203" spans="1:6" ht="33" customHeight="1" x14ac:dyDescent="0.2">
      <c r="A203" s="202" t="s">
        <v>569</v>
      </c>
      <c r="B203" s="13" t="s">
        <v>306</v>
      </c>
      <c r="C203" s="13" t="s">
        <v>71</v>
      </c>
      <c r="D203" s="28">
        <f>D204</f>
        <v>37670.720000000001</v>
      </c>
      <c r="E203" s="28">
        <f t="shared" ref="E203:F203" si="63">E204</f>
        <v>27568.44</v>
      </c>
      <c r="F203" s="28">
        <f t="shared" si="63"/>
        <v>27591.02</v>
      </c>
    </row>
    <row r="204" spans="1:6" ht="33.75" customHeight="1" x14ac:dyDescent="0.25">
      <c r="A204" s="21" t="s">
        <v>66</v>
      </c>
      <c r="B204" s="13" t="s">
        <v>306</v>
      </c>
      <c r="C204" s="13" t="s">
        <v>65</v>
      </c>
      <c r="D204" s="28">
        <v>37670.720000000001</v>
      </c>
      <c r="E204" s="28">
        <v>27568.44</v>
      </c>
      <c r="F204" s="28">
        <v>27591.02</v>
      </c>
    </row>
    <row r="205" spans="1:6" s="48" customFormat="1" ht="35.25" customHeight="1" x14ac:dyDescent="0.25">
      <c r="A205" s="23" t="s">
        <v>60</v>
      </c>
      <c r="B205" s="8" t="s">
        <v>143</v>
      </c>
      <c r="C205" s="8"/>
      <c r="D205" s="27">
        <f>D206+D216+D220+D224</f>
        <v>3672864</v>
      </c>
      <c r="E205" s="27">
        <f>E206+E216+E220+E224</f>
        <v>3345564</v>
      </c>
      <c r="F205" s="27">
        <f>F206+F216+F220+F224</f>
        <v>3345564</v>
      </c>
    </row>
    <row r="206" spans="1:6" ht="18" customHeight="1" x14ac:dyDescent="0.2">
      <c r="A206" s="32" t="s">
        <v>61</v>
      </c>
      <c r="B206" s="5" t="s">
        <v>144</v>
      </c>
      <c r="C206" s="5"/>
      <c r="D206" s="28">
        <f>D207+D210+D213</f>
        <v>1234300</v>
      </c>
      <c r="E206" s="28">
        <f t="shared" ref="E206:F206" si="64">E207+E210+E213</f>
        <v>707000</v>
      </c>
      <c r="F206" s="28">
        <f t="shared" si="64"/>
        <v>707000</v>
      </c>
    </row>
    <row r="207" spans="1:6" ht="18" customHeight="1" x14ac:dyDescent="0.25">
      <c r="A207" s="22" t="s">
        <v>4</v>
      </c>
      <c r="B207" s="5" t="s">
        <v>223</v>
      </c>
      <c r="C207" s="5"/>
      <c r="D207" s="28">
        <f>D208</f>
        <v>671582</v>
      </c>
      <c r="E207" s="28">
        <f t="shared" ref="E207:F207" si="65">E208</f>
        <v>671582</v>
      </c>
      <c r="F207" s="28">
        <f t="shared" si="65"/>
        <v>671582</v>
      </c>
    </row>
    <row r="208" spans="1:6" ht="84.75" customHeight="1" x14ac:dyDescent="0.25">
      <c r="A208" s="21" t="s">
        <v>63</v>
      </c>
      <c r="B208" s="5" t="s">
        <v>223</v>
      </c>
      <c r="C208" s="5" t="s">
        <v>64</v>
      </c>
      <c r="D208" s="28">
        <f>D209</f>
        <v>671582</v>
      </c>
      <c r="E208" s="28">
        <f>E209</f>
        <v>671582</v>
      </c>
      <c r="F208" s="28">
        <f>F209</f>
        <v>671582</v>
      </c>
    </row>
    <row r="209" spans="1:6" ht="34.5" customHeight="1" x14ac:dyDescent="0.25">
      <c r="A209" s="21" t="s">
        <v>68</v>
      </c>
      <c r="B209" s="5" t="s">
        <v>223</v>
      </c>
      <c r="C209" s="5" t="s">
        <v>69</v>
      </c>
      <c r="D209" s="28">
        <v>671582</v>
      </c>
      <c r="E209" s="28">
        <v>671582</v>
      </c>
      <c r="F209" s="28">
        <v>671582</v>
      </c>
    </row>
    <row r="210" spans="1:6" ht="49.5" customHeight="1" x14ac:dyDescent="0.25">
      <c r="A210" s="21" t="s">
        <v>358</v>
      </c>
      <c r="B210" s="5" t="s">
        <v>355</v>
      </c>
      <c r="C210" s="5"/>
      <c r="D210" s="28">
        <f t="shared" ref="D210:E211" si="66">D211</f>
        <v>527300</v>
      </c>
      <c r="E210" s="28">
        <f t="shared" si="66"/>
        <v>0</v>
      </c>
      <c r="F210" s="28">
        <f>F211</f>
        <v>0</v>
      </c>
    </row>
    <row r="211" spans="1:6" ht="16.5" customHeight="1" x14ac:dyDescent="0.25">
      <c r="A211" s="21" t="s">
        <v>67</v>
      </c>
      <c r="B211" s="5" t="s">
        <v>355</v>
      </c>
      <c r="C211" s="5" t="s">
        <v>70</v>
      </c>
      <c r="D211" s="28">
        <f t="shared" si="66"/>
        <v>527300</v>
      </c>
      <c r="E211" s="28">
        <f t="shared" si="66"/>
        <v>0</v>
      </c>
      <c r="F211" s="28">
        <f>F212</f>
        <v>0</v>
      </c>
    </row>
    <row r="212" spans="1:6" ht="16.5" customHeight="1" x14ac:dyDescent="0.25">
      <c r="A212" s="21" t="s">
        <v>357</v>
      </c>
      <c r="B212" s="5" t="s">
        <v>355</v>
      </c>
      <c r="C212" s="5" t="s">
        <v>356</v>
      </c>
      <c r="D212" s="28">
        <v>527300</v>
      </c>
      <c r="E212" s="28">
        <v>0</v>
      </c>
      <c r="F212" s="28">
        <v>0</v>
      </c>
    </row>
    <row r="213" spans="1:6" ht="31.5" customHeight="1" x14ac:dyDescent="0.25">
      <c r="A213" s="20" t="s">
        <v>478</v>
      </c>
      <c r="B213" s="5" t="s">
        <v>484</v>
      </c>
      <c r="C213" s="5"/>
      <c r="D213" s="28">
        <f>D214</f>
        <v>35418</v>
      </c>
      <c r="E213" s="28">
        <f>E214</f>
        <v>35418</v>
      </c>
      <c r="F213" s="28">
        <f>F214</f>
        <v>35418</v>
      </c>
    </row>
    <row r="214" spans="1:6" ht="33" customHeight="1" x14ac:dyDescent="0.2">
      <c r="A214" s="202" t="s">
        <v>569</v>
      </c>
      <c r="B214" s="5" t="s">
        <v>484</v>
      </c>
      <c r="C214" s="5" t="s">
        <v>485</v>
      </c>
      <c r="D214" s="28">
        <f>D215</f>
        <v>35418</v>
      </c>
      <c r="E214" s="28">
        <f t="shared" ref="E214:F214" si="67">E215</f>
        <v>35418</v>
      </c>
      <c r="F214" s="28">
        <f t="shared" si="67"/>
        <v>35418</v>
      </c>
    </row>
    <row r="215" spans="1:6" ht="33" customHeight="1" x14ac:dyDescent="0.25">
      <c r="A215" s="21" t="s">
        <v>66</v>
      </c>
      <c r="B215" s="5" t="s">
        <v>484</v>
      </c>
      <c r="C215" s="5" t="s">
        <v>65</v>
      </c>
      <c r="D215" s="28">
        <v>35418</v>
      </c>
      <c r="E215" s="28">
        <v>35418</v>
      </c>
      <c r="F215" s="28">
        <v>35418</v>
      </c>
    </row>
    <row r="216" spans="1:6" ht="64.5" customHeight="1" x14ac:dyDescent="0.25">
      <c r="A216" s="19" t="s">
        <v>309</v>
      </c>
      <c r="B216" s="5" t="s">
        <v>307</v>
      </c>
      <c r="C216" s="5"/>
      <c r="D216" s="28">
        <f>D217</f>
        <v>4500</v>
      </c>
      <c r="E216" s="28">
        <f t="shared" ref="E216:F218" si="68">E217</f>
        <v>4500</v>
      </c>
      <c r="F216" s="28">
        <f t="shared" si="68"/>
        <v>4500</v>
      </c>
    </row>
    <row r="217" spans="1:6" ht="48" customHeight="1" x14ac:dyDescent="0.25">
      <c r="A217" s="20" t="s">
        <v>216</v>
      </c>
      <c r="B217" s="5" t="s">
        <v>308</v>
      </c>
      <c r="C217" s="5"/>
      <c r="D217" s="28">
        <f>D218</f>
        <v>4500</v>
      </c>
      <c r="E217" s="28">
        <f t="shared" si="68"/>
        <v>4500</v>
      </c>
      <c r="F217" s="28">
        <f t="shared" si="68"/>
        <v>4500</v>
      </c>
    </row>
    <row r="218" spans="1:6" ht="18.75" customHeight="1" x14ac:dyDescent="0.25">
      <c r="A218" s="75" t="s">
        <v>218</v>
      </c>
      <c r="B218" s="5" t="s">
        <v>308</v>
      </c>
      <c r="C218" s="5" t="s">
        <v>217</v>
      </c>
      <c r="D218" s="28">
        <f>D219</f>
        <v>4500</v>
      </c>
      <c r="E218" s="28">
        <f t="shared" si="68"/>
        <v>4500</v>
      </c>
      <c r="F218" s="28">
        <f t="shared" si="68"/>
        <v>4500</v>
      </c>
    </row>
    <row r="219" spans="1:6" ht="15.75" customHeight="1" x14ac:dyDescent="0.25">
      <c r="A219" s="75" t="s">
        <v>219</v>
      </c>
      <c r="B219" s="5" t="s">
        <v>308</v>
      </c>
      <c r="C219" s="5" t="s">
        <v>215</v>
      </c>
      <c r="D219" s="28">
        <v>4500</v>
      </c>
      <c r="E219" s="28">
        <v>4500</v>
      </c>
      <c r="F219" s="28">
        <v>4500</v>
      </c>
    </row>
    <row r="220" spans="1:6" ht="18" customHeight="1" x14ac:dyDescent="0.2">
      <c r="A220" s="69" t="s">
        <v>202</v>
      </c>
      <c r="B220" s="6" t="s">
        <v>203</v>
      </c>
      <c r="C220" s="6"/>
      <c r="D220" s="28">
        <f t="shared" ref="D220:F222" si="69">D221</f>
        <v>2134064</v>
      </c>
      <c r="E220" s="28">
        <f t="shared" si="69"/>
        <v>2134064</v>
      </c>
      <c r="F220" s="28">
        <f t="shared" si="69"/>
        <v>2134064</v>
      </c>
    </row>
    <row r="221" spans="1:6" ht="31.5" customHeight="1" x14ac:dyDescent="0.25">
      <c r="A221" s="147" t="s">
        <v>204</v>
      </c>
      <c r="B221" s="6" t="s">
        <v>370</v>
      </c>
      <c r="C221" s="6"/>
      <c r="D221" s="28">
        <f t="shared" si="69"/>
        <v>2134064</v>
      </c>
      <c r="E221" s="28">
        <f t="shared" si="69"/>
        <v>2134064</v>
      </c>
      <c r="F221" s="28">
        <f t="shared" si="69"/>
        <v>2134064</v>
      </c>
    </row>
    <row r="222" spans="1:6" ht="33.75" customHeight="1" x14ac:dyDescent="0.2">
      <c r="A222" s="202" t="s">
        <v>569</v>
      </c>
      <c r="B222" s="6" t="s">
        <v>370</v>
      </c>
      <c r="C222" s="5" t="s">
        <v>71</v>
      </c>
      <c r="D222" s="28">
        <f t="shared" si="69"/>
        <v>2134064</v>
      </c>
      <c r="E222" s="28">
        <f t="shared" si="69"/>
        <v>2134064</v>
      </c>
      <c r="F222" s="28">
        <f t="shared" si="69"/>
        <v>2134064</v>
      </c>
    </row>
    <row r="223" spans="1:6" ht="36" customHeight="1" x14ac:dyDescent="0.2">
      <c r="A223" s="31" t="s">
        <v>66</v>
      </c>
      <c r="B223" s="6" t="s">
        <v>370</v>
      </c>
      <c r="C223" s="5" t="s">
        <v>65</v>
      </c>
      <c r="D223" s="28">
        <v>2134064</v>
      </c>
      <c r="E223" s="28">
        <v>2134064</v>
      </c>
      <c r="F223" s="28">
        <v>2134064</v>
      </c>
    </row>
    <row r="224" spans="1:6" ht="18" customHeight="1" x14ac:dyDescent="0.25">
      <c r="A224" s="24" t="s">
        <v>8</v>
      </c>
      <c r="B224" s="7" t="s">
        <v>149</v>
      </c>
      <c r="C224" s="11"/>
      <c r="D224" s="28">
        <f>D225</f>
        <v>300000</v>
      </c>
      <c r="E224" s="28">
        <f>E225</f>
        <v>500000</v>
      </c>
      <c r="F224" s="28">
        <f>F225</f>
        <v>500000</v>
      </c>
    </row>
    <row r="225" spans="1:6" ht="32.25" customHeight="1" x14ac:dyDescent="0.25">
      <c r="A225" s="24" t="s">
        <v>9</v>
      </c>
      <c r="B225" s="7" t="s">
        <v>150</v>
      </c>
      <c r="C225" s="11"/>
      <c r="D225" s="28">
        <f>D227</f>
        <v>300000</v>
      </c>
      <c r="E225" s="28">
        <f>E227</f>
        <v>500000</v>
      </c>
      <c r="F225" s="28">
        <f>F227</f>
        <v>500000</v>
      </c>
    </row>
    <row r="226" spans="1:6" ht="17.25" customHeight="1" x14ac:dyDescent="0.25">
      <c r="A226" s="24" t="s">
        <v>67</v>
      </c>
      <c r="B226" s="7" t="s">
        <v>150</v>
      </c>
      <c r="C226" s="11">
        <v>800</v>
      </c>
      <c r="D226" s="28">
        <f>D227</f>
        <v>300000</v>
      </c>
      <c r="E226" s="28">
        <f>E227</f>
        <v>500000</v>
      </c>
      <c r="F226" s="28">
        <f>F227</f>
        <v>500000</v>
      </c>
    </row>
    <row r="227" spans="1:6" ht="17.25" customHeight="1" x14ac:dyDescent="0.25">
      <c r="A227" s="24" t="s">
        <v>10</v>
      </c>
      <c r="B227" s="7" t="s">
        <v>150</v>
      </c>
      <c r="C227" s="11">
        <v>870</v>
      </c>
      <c r="D227" s="28">
        <v>300000</v>
      </c>
      <c r="E227" s="28">
        <v>500000</v>
      </c>
      <c r="F227" s="28">
        <v>500000</v>
      </c>
    </row>
    <row r="228" spans="1:6" ht="17.25" x14ac:dyDescent="0.3">
      <c r="A228" s="226" t="s">
        <v>237</v>
      </c>
      <c r="B228" s="227"/>
      <c r="C228" s="228"/>
      <c r="D228" s="204">
        <v>0</v>
      </c>
      <c r="E228" s="204">
        <v>2100000</v>
      </c>
      <c r="F228" s="204">
        <v>4200000</v>
      </c>
    </row>
    <row r="229" spans="1:6" ht="16.5" x14ac:dyDescent="0.25">
      <c r="A229" s="229" t="s">
        <v>62</v>
      </c>
      <c r="B229" s="230"/>
      <c r="C229" s="231"/>
      <c r="D229" s="151">
        <f>D205+D171+D158+D139+D126+D109+D104+D96+D91+D15+D198+D114+D228+D135+D193+D180</f>
        <v>118459327.07000001</v>
      </c>
      <c r="E229" s="151">
        <f>E205+E171+E158+E139+E126+E109+E104+E96+E91+E15+E198+E114+E228+E135+E193</f>
        <v>82962118.159999996</v>
      </c>
      <c r="F229" s="151">
        <f>F205+F171+F158+F139+F126+F109+F104+F96+F91+F15+F198+F114+F228+F135+F193</f>
        <v>83321444.689999983</v>
      </c>
    </row>
    <row r="231" spans="1:6" x14ac:dyDescent="0.2">
      <c r="F231" s="93"/>
    </row>
    <row r="233" spans="1:6" x14ac:dyDescent="0.2">
      <c r="E233" s="93"/>
      <c r="F233" s="93"/>
    </row>
  </sheetData>
  <mergeCells count="7">
    <mergeCell ref="A228:C228"/>
    <mergeCell ref="A229:C229"/>
    <mergeCell ref="A11:F11"/>
    <mergeCell ref="A13:A14"/>
    <mergeCell ref="B13:B14"/>
    <mergeCell ref="C13:C14"/>
    <mergeCell ref="D13:F13"/>
  </mergeCells>
  <pageMargins left="1.1811023622047245" right="0.39370078740157483" top="0.78740157480314965" bottom="0.78740157480314965" header="0.51181102362204722" footer="0.51181102362204722"/>
  <pageSetup paperSize="9" scale="65" fitToHeight="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H52"/>
  <sheetViews>
    <sheetView topLeftCell="A17" zoomScaleNormal="100" workbookViewId="0">
      <selection activeCell="C37" sqref="C37"/>
    </sheetView>
  </sheetViews>
  <sheetFormatPr defaultRowHeight="12.75" x14ac:dyDescent="0.2"/>
  <cols>
    <col min="1" max="1" width="78.42578125" customWidth="1"/>
    <col min="2" max="2" width="7.85546875" customWidth="1"/>
    <col min="3" max="3" width="20.140625" customWidth="1"/>
    <col min="4" max="4" width="17.28515625" customWidth="1"/>
    <col min="5" max="5" width="16.85546875" customWidth="1"/>
    <col min="7" max="8" width="11.7109375" bestFit="1" customWidth="1"/>
  </cols>
  <sheetData>
    <row r="8" spans="1:5" ht="48" customHeight="1" x14ac:dyDescent="0.2"/>
    <row r="9" spans="1:5" ht="21.75" hidden="1" customHeight="1" x14ac:dyDescent="0.2"/>
    <row r="10" spans="1:5" hidden="1" x14ac:dyDescent="0.2"/>
    <row r="11" spans="1:5" ht="59.25" customHeight="1" x14ac:dyDescent="0.3">
      <c r="A11" s="217" t="s">
        <v>525</v>
      </c>
      <c r="B11" s="217"/>
      <c r="C11" s="217"/>
      <c r="D11" s="217"/>
      <c r="E11" s="217"/>
    </row>
    <row r="12" spans="1:5" ht="13.5" customHeight="1" x14ac:dyDescent="0.25">
      <c r="A12" s="237"/>
      <c r="B12" s="237"/>
      <c r="C12" s="237"/>
    </row>
    <row r="13" spans="1:5" ht="16.5" x14ac:dyDescent="0.25">
      <c r="E13" s="2" t="s">
        <v>455</v>
      </c>
    </row>
    <row r="14" spans="1:5" ht="16.5" x14ac:dyDescent="0.2">
      <c r="A14" s="232" t="s">
        <v>1</v>
      </c>
      <c r="B14" s="234" t="s">
        <v>310</v>
      </c>
      <c r="C14" s="238" t="s">
        <v>0</v>
      </c>
      <c r="D14" s="239"/>
      <c r="E14" s="240"/>
    </row>
    <row r="15" spans="1:5" ht="16.5" x14ac:dyDescent="0.2">
      <c r="A15" s="233"/>
      <c r="B15" s="235"/>
      <c r="C15" s="94" t="s">
        <v>236</v>
      </c>
      <c r="D15" s="94" t="s">
        <v>421</v>
      </c>
      <c r="E15" s="94" t="s">
        <v>501</v>
      </c>
    </row>
    <row r="16" spans="1:5" ht="16.5" x14ac:dyDescent="0.2">
      <c r="A16" s="95" t="s">
        <v>62</v>
      </c>
      <c r="B16" s="96"/>
      <c r="C16" s="97">
        <f>C18+C24+C26+C29+C32+C36+C38+C41+C43</f>
        <v>118459327.06999999</v>
      </c>
      <c r="D16" s="97">
        <f>D18+D24+D26+D29+D32+D36+D38+D41+D43+D17</f>
        <v>82962118.159999996</v>
      </c>
      <c r="E16" s="97">
        <f>E18+E24+E26+E29+E32+E36+E38+E41+E43+E17</f>
        <v>83321444.689999998</v>
      </c>
    </row>
    <row r="17" spans="1:8" ht="15.75" x14ac:dyDescent="0.2">
      <c r="A17" s="183" t="s">
        <v>237</v>
      </c>
      <c r="B17" s="184"/>
      <c r="C17" s="185"/>
      <c r="D17" s="186">
        <v>2100000</v>
      </c>
      <c r="E17" s="186">
        <v>4200000</v>
      </c>
    </row>
    <row r="18" spans="1:8" ht="16.5" x14ac:dyDescent="0.25">
      <c r="A18" s="98" t="s">
        <v>311</v>
      </c>
      <c r="B18" s="4" t="s">
        <v>312</v>
      </c>
      <c r="C18" s="97">
        <f>C19+C20+C22+C23+C21</f>
        <v>19880356.18</v>
      </c>
      <c r="D18" s="97">
        <f>D19+D20+D22+D23+D21</f>
        <v>19554000</v>
      </c>
      <c r="E18" s="97">
        <f>E19+E20+E22+E23+E21</f>
        <v>19454000</v>
      </c>
    </row>
    <row r="19" spans="1:8" ht="51" customHeight="1" x14ac:dyDescent="0.2">
      <c r="A19" s="68" t="s">
        <v>313</v>
      </c>
      <c r="B19" s="5" t="s">
        <v>314</v>
      </c>
      <c r="C19" s="28">
        <v>707000</v>
      </c>
      <c r="D19" s="28">
        <v>707000</v>
      </c>
      <c r="E19" s="28">
        <v>707000</v>
      </c>
    </row>
    <row r="20" spans="1:8" ht="48.75" customHeight="1" x14ac:dyDescent="0.2">
      <c r="A20" s="67" t="s">
        <v>315</v>
      </c>
      <c r="B20" s="5" t="s">
        <v>316</v>
      </c>
      <c r="C20" s="28">
        <v>16000000</v>
      </c>
      <c r="D20" s="28">
        <v>16000000</v>
      </c>
      <c r="E20" s="28">
        <v>16000000</v>
      </c>
    </row>
    <row r="21" spans="1:8" ht="19.5" customHeight="1" x14ac:dyDescent="0.2">
      <c r="A21" s="67" t="s">
        <v>354</v>
      </c>
      <c r="B21" s="103" t="s">
        <v>353</v>
      </c>
      <c r="C21" s="28">
        <v>527300</v>
      </c>
      <c r="D21" s="28">
        <v>0</v>
      </c>
      <c r="E21" s="28">
        <v>0</v>
      </c>
    </row>
    <row r="22" spans="1:8" ht="16.5" x14ac:dyDescent="0.2">
      <c r="A22" s="77" t="s">
        <v>8</v>
      </c>
      <c r="B22" s="99" t="s">
        <v>317</v>
      </c>
      <c r="C22" s="28">
        <v>300000</v>
      </c>
      <c r="D22" s="28">
        <v>500000</v>
      </c>
      <c r="E22" s="28">
        <v>500000</v>
      </c>
    </row>
    <row r="23" spans="1:8" ht="18" customHeight="1" x14ac:dyDescent="0.2">
      <c r="A23" s="76" t="s">
        <v>318</v>
      </c>
      <c r="B23" s="13" t="s">
        <v>319</v>
      </c>
      <c r="C23" s="28">
        <v>2346056.1800000002</v>
      </c>
      <c r="D23" s="28">
        <v>2347000</v>
      </c>
      <c r="E23" s="28">
        <v>2247000</v>
      </c>
      <c r="G23" s="93"/>
      <c r="H23" s="93"/>
    </row>
    <row r="24" spans="1:8" ht="16.5" x14ac:dyDescent="0.25">
      <c r="A24" s="98" t="s">
        <v>320</v>
      </c>
      <c r="B24" s="14" t="s">
        <v>321</v>
      </c>
      <c r="C24" s="27">
        <f>C25</f>
        <v>661670.72</v>
      </c>
      <c r="D24" s="27">
        <f>D25</f>
        <v>668405.97</v>
      </c>
      <c r="E24" s="27">
        <f>E25</f>
        <v>694392.26</v>
      </c>
    </row>
    <row r="25" spans="1:8" ht="17.25" customHeight="1" x14ac:dyDescent="0.25">
      <c r="A25" s="24" t="s">
        <v>322</v>
      </c>
      <c r="B25" s="7" t="s">
        <v>323</v>
      </c>
      <c r="C25" s="28">
        <v>661670.72</v>
      </c>
      <c r="D25" s="28">
        <v>668405.97</v>
      </c>
      <c r="E25" s="28">
        <v>694392.26</v>
      </c>
    </row>
    <row r="26" spans="1:8" ht="18.75" customHeight="1" x14ac:dyDescent="0.2">
      <c r="A26" s="100" t="s">
        <v>324</v>
      </c>
      <c r="B26" s="14" t="s">
        <v>325</v>
      </c>
      <c r="C26" s="27">
        <f>C28+C27</f>
        <v>554500</v>
      </c>
      <c r="D26" s="27">
        <f t="shared" ref="D26:E26" si="0">D28+D27</f>
        <v>554500</v>
      </c>
      <c r="E26" s="27">
        <f t="shared" si="0"/>
        <v>554500</v>
      </c>
    </row>
    <row r="27" spans="1:8" ht="34.5" customHeight="1" x14ac:dyDescent="0.2">
      <c r="A27" s="105" t="s">
        <v>405</v>
      </c>
      <c r="B27" s="13" t="s">
        <v>404</v>
      </c>
      <c r="C27" s="28">
        <v>4500</v>
      </c>
      <c r="D27" s="28">
        <v>4500</v>
      </c>
      <c r="E27" s="28">
        <v>4500</v>
      </c>
    </row>
    <row r="28" spans="1:8" ht="16.5" x14ac:dyDescent="0.25">
      <c r="A28" s="22" t="s">
        <v>326</v>
      </c>
      <c r="B28" s="6" t="s">
        <v>327</v>
      </c>
      <c r="C28" s="28">
        <v>550000</v>
      </c>
      <c r="D28" s="28">
        <v>550000</v>
      </c>
      <c r="E28" s="28">
        <v>550000</v>
      </c>
    </row>
    <row r="29" spans="1:8" ht="17.25" customHeight="1" x14ac:dyDescent="0.25">
      <c r="A29" s="98" t="s">
        <v>328</v>
      </c>
      <c r="B29" s="8" t="s">
        <v>329</v>
      </c>
      <c r="C29" s="27">
        <f>C30+C31</f>
        <v>37004460.969999999</v>
      </c>
      <c r="D29" s="27">
        <f>D30+D31</f>
        <v>5833986.6900000004</v>
      </c>
      <c r="E29" s="27">
        <f>E30+E31</f>
        <v>6165563.1600000001</v>
      </c>
    </row>
    <row r="30" spans="1:8" ht="16.5" x14ac:dyDescent="0.25">
      <c r="A30" s="101" t="s">
        <v>330</v>
      </c>
      <c r="B30" s="102" t="s">
        <v>331</v>
      </c>
      <c r="C30" s="29">
        <v>36989460.969999999</v>
      </c>
      <c r="D30" s="29">
        <v>5818986.6900000004</v>
      </c>
      <c r="E30" s="29">
        <v>6150563.1600000001</v>
      </c>
    </row>
    <row r="31" spans="1:8" ht="16.5" x14ac:dyDescent="0.25">
      <c r="A31" s="22" t="s">
        <v>332</v>
      </c>
      <c r="B31" s="6" t="s">
        <v>333</v>
      </c>
      <c r="C31" s="28">
        <v>15000</v>
      </c>
      <c r="D31" s="28">
        <v>15000</v>
      </c>
      <c r="E31" s="28">
        <v>15000</v>
      </c>
    </row>
    <row r="32" spans="1:8" ht="16.5" x14ac:dyDescent="0.25">
      <c r="A32" s="98" t="s">
        <v>334</v>
      </c>
      <c r="B32" s="8" t="s">
        <v>335</v>
      </c>
      <c r="C32" s="27">
        <f>C33+C34+C35</f>
        <v>34975359.200000003</v>
      </c>
      <c r="D32" s="27">
        <f t="shared" ref="D32:E32" si="1">D33+D34+D35</f>
        <v>29529180.050000001</v>
      </c>
      <c r="E32" s="27">
        <f t="shared" si="1"/>
        <v>28036451.550000001</v>
      </c>
    </row>
    <row r="33" spans="1:8" ht="16.5" x14ac:dyDescent="0.25">
      <c r="A33" s="20" t="s">
        <v>336</v>
      </c>
      <c r="B33" s="6" t="s">
        <v>337</v>
      </c>
      <c r="C33" s="28">
        <v>4800000</v>
      </c>
      <c r="D33" s="28">
        <v>3750000</v>
      </c>
      <c r="E33" s="28">
        <v>2500000</v>
      </c>
    </row>
    <row r="34" spans="1:8" ht="18" customHeight="1" x14ac:dyDescent="0.25">
      <c r="A34" s="22" t="s">
        <v>338</v>
      </c>
      <c r="B34" s="6" t="s">
        <v>339</v>
      </c>
      <c r="C34" s="28">
        <v>28041295.199999999</v>
      </c>
      <c r="D34" s="28">
        <v>23645116.050000001</v>
      </c>
      <c r="E34" s="28">
        <v>23402387.550000001</v>
      </c>
      <c r="G34" s="93"/>
      <c r="H34" s="93"/>
    </row>
    <row r="35" spans="1:8" ht="18" customHeight="1" x14ac:dyDescent="0.25">
      <c r="A35" s="22" t="s">
        <v>400</v>
      </c>
      <c r="B35" s="6" t="s">
        <v>399</v>
      </c>
      <c r="C35" s="28">
        <v>2134064</v>
      </c>
      <c r="D35" s="28">
        <v>2134064</v>
      </c>
      <c r="E35" s="28">
        <v>2134064</v>
      </c>
    </row>
    <row r="36" spans="1:8" ht="15.75" customHeight="1" x14ac:dyDescent="0.25">
      <c r="A36" s="98" t="s">
        <v>340</v>
      </c>
      <c r="B36" s="9" t="s">
        <v>341</v>
      </c>
      <c r="C36" s="27">
        <f>C37</f>
        <v>20922729</v>
      </c>
      <c r="D36" s="27">
        <f>D37</f>
        <v>23207612.449999999</v>
      </c>
      <c r="E36" s="27">
        <f>E37</f>
        <v>22702104.719999999</v>
      </c>
    </row>
    <row r="37" spans="1:8" ht="15" customHeight="1" x14ac:dyDescent="0.25">
      <c r="A37" s="22" t="s">
        <v>342</v>
      </c>
      <c r="B37" s="10" t="s">
        <v>343</v>
      </c>
      <c r="C37" s="28">
        <v>20922729</v>
      </c>
      <c r="D37" s="28">
        <v>23207612.449999999</v>
      </c>
      <c r="E37" s="28">
        <v>22702104.719999999</v>
      </c>
      <c r="G37" s="93"/>
      <c r="H37" s="93"/>
    </row>
    <row r="38" spans="1:8" ht="16.5" x14ac:dyDescent="0.2">
      <c r="A38" s="78" t="s">
        <v>344</v>
      </c>
      <c r="B38" s="9" t="s">
        <v>345</v>
      </c>
      <c r="C38" s="27">
        <f>C39+C40</f>
        <v>914433</v>
      </c>
      <c r="D38" s="27">
        <f>D39+D40</f>
        <v>914433</v>
      </c>
      <c r="E38" s="27">
        <f>E39+E40</f>
        <v>914433</v>
      </c>
    </row>
    <row r="39" spans="1:8" ht="15.75" customHeight="1" x14ac:dyDescent="0.25">
      <c r="A39" s="19" t="s">
        <v>15</v>
      </c>
      <c r="B39" s="10" t="s">
        <v>346</v>
      </c>
      <c r="C39" s="28">
        <v>664433</v>
      </c>
      <c r="D39" s="28">
        <v>664433</v>
      </c>
      <c r="E39" s="28">
        <v>664433</v>
      </c>
    </row>
    <row r="40" spans="1:8" ht="16.5" x14ac:dyDescent="0.25">
      <c r="A40" s="20" t="s">
        <v>347</v>
      </c>
      <c r="B40" s="15" t="s">
        <v>348</v>
      </c>
      <c r="C40" s="28">
        <v>250000</v>
      </c>
      <c r="D40" s="28">
        <v>250000</v>
      </c>
      <c r="E40" s="28">
        <v>250000</v>
      </c>
    </row>
    <row r="41" spans="1:8" ht="17.25" customHeight="1" x14ac:dyDescent="0.25">
      <c r="A41" s="25" t="s">
        <v>349</v>
      </c>
      <c r="B41" s="9" t="s">
        <v>350</v>
      </c>
      <c r="C41" s="27">
        <f>C42</f>
        <v>2945818</v>
      </c>
      <c r="D41" s="27">
        <f>D42</f>
        <v>0</v>
      </c>
      <c r="E41" s="27">
        <f>E42</f>
        <v>0</v>
      </c>
    </row>
    <row r="42" spans="1:8" ht="16.5" x14ac:dyDescent="0.25">
      <c r="A42" s="22" t="s">
        <v>351</v>
      </c>
      <c r="B42" s="10" t="s">
        <v>352</v>
      </c>
      <c r="C42" s="28">
        <v>2945818</v>
      </c>
      <c r="D42" s="28">
        <v>0</v>
      </c>
      <c r="E42" s="28">
        <v>0</v>
      </c>
    </row>
    <row r="43" spans="1:8" ht="16.5" x14ac:dyDescent="0.2">
      <c r="A43" s="106" t="s">
        <v>436</v>
      </c>
      <c r="B43" s="9" t="s">
        <v>434</v>
      </c>
      <c r="C43" s="27">
        <f>C44</f>
        <v>600000</v>
      </c>
      <c r="D43" s="27">
        <f>D44</f>
        <v>600000</v>
      </c>
      <c r="E43" s="27">
        <f>E44</f>
        <v>600000</v>
      </c>
    </row>
    <row r="44" spans="1:8" ht="16.5" x14ac:dyDescent="0.2">
      <c r="A44" s="12" t="s">
        <v>437</v>
      </c>
      <c r="B44" s="10" t="s">
        <v>435</v>
      </c>
      <c r="C44" s="28">
        <v>600000</v>
      </c>
      <c r="D44" s="28">
        <v>600000</v>
      </c>
      <c r="E44" s="28">
        <v>600000</v>
      </c>
    </row>
    <row r="46" spans="1:8" x14ac:dyDescent="0.2">
      <c r="C46" s="93"/>
      <c r="D46" s="93"/>
      <c r="E46" s="93"/>
      <c r="F46" s="93"/>
    </row>
    <row r="47" spans="1:8" x14ac:dyDescent="0.2">
      <c r="C47" s="93"/>
      <c r="D47" s="93"/>
      <c r="E47" s="93"/>
      <c r="F47" s="93"/>
    </row>
    <row r="48" spans="1:8" x14ac:dyDescent="0.2">
      <c r="C48" s="93"/>
      <c r="D48" s="93"/>
      <c r="E48" s="93"/>
      <c r="F48" s="93"/>
    </row>
    <row r="49" spans="3:6" x14ac:dyDescent="0.2">
      <c r="C49" s="93"/>
      <c r="D49" s="93"/>
      <c r="E49" s="93"/>
      <c r="F49" s="93"/>
    </row>
    <row r="50" spans="3:6" x14ac:dyDescent="0.2">
      <c r="C50" s="93"/>
      <c r="D50" s="93"/>
      <c r="E50" s="93"/>
      <c r="F50" s="93"/>
    </row>
    <row r="51" spans="3:6" x14ac:dyDescent="0.2">
      <c r="C51" s="93"/>
      <c r="D51" s="93"/>
      <c r="E51" s="93"/>
      <c r="F51" s="93"/>
    </row>
    <row r="52" spans="3:6" x14ac:dyDescent="0.2">
      <c r="C52" s="93"/>
      <c r="D52" s="93"/>
      <c r="E52" s="93"/>
      <c r="F52" s="93"/>
    </row>
  </sheetData>
  <mergeCells count="5">
    <mergeCell ref="A12:C12"/>
    <mergeCell ref="A14:A15"/>
    <mergeCell ref="B14:B15"/>
    <mergeCell ref="C14:E14"/>
    <mergeCell ref="A11:E11"/>
  </mergeCells>
  <pageMargins left="1.1811023622047245" right="0.39370078740157483" top="0.78740157480314965" bottom="0.78740157480314965" header="0.51181102362204722" footer="0.51181102362204722"/>
  <pageSetup paperSize="9" scale="61" fitToHeight="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3:L286"/>
  <sheetViews>
    <sheetView workbookViewId="0">
      <selection activeCell="D182" sqref="D182"/>
    </sheetView>
  </sheetViews>
  <sheetFormatPr defaultRowHeight="12.75" x14ac:dyDescent="0.2"/>
  <cols>
    <col min="1" max="1" width="31.7109375" customWidth="1"/>
    <col min="2" max="2" width="5.7109375" customWidth="1"/>
    <col min="3" max="3" width="6.5703125" customWidth="1"/>
    <col min="4" max="4" width="17.140625" customWidth="1"/>
    <col min="5" max="5" width="5.7109375" customWidth="1"/>
    <col min="6" max="6" width="17.42578125" customWidth="1"/>
    <col min="7" max="8" width="16.140625" customWidth="1"/>
    <col min="10" max="10" width="14.5703125" customWidth="1"/>
    <col min="11" max="11" width="16.28515625" customWidth="1"/>
    <col min="12" max="12" width="16.140625" customWidth="1"/>
  </cols>
  <sheetData>
    <row r="13" spans="1:8" ht="56.25" customHeight="1" x14ac:dyDescent="0.3">
      <c r="A13" s="241" t="s">
        <v>590</v>
      </c>
      <c r="B13" s="241"/>
      <c r="C13" s="241"/>
      <c r="D13" s="241"/>
      <c r="E13" s="241"/>
      <c r="F13" s="241"/>
      <c r="G13" s="241"/>
      <c r="H13" s="241"/>
    </row>
    <row r="15" spans="1:8" ht="16.5" x14ac:dyDescent="0.25">
      <c r="H15" s="2" t="s">
        <v>455</v>
      </c>
    </row>
    <row r="16" spans="1:8" ht="20.25" customHeight="1" x14ac:dyDescent="0.2">
      <c r="A16" s="232" t="s">
        <v>1</v>
      </c>
      <c r="B16" s="232" t="s">
        <v>526</v>
      </c>
      <c r="C16" s="234" t="s">
        <v>310</v>
      </c>
      <c r="D16" s="232" t="s">
        <v>2</v>
      </c>
      <c r="E16" s="234" t="s">
        <v>3</v>
      </c>
      <c r="F16" s="244" t="s">
        <v>562</v>
      </c>
      <c r="G16" s="245"/>
      <c r="H16" s="246"/>
    </row>
    <row r="17" spans="1:8" ht="3" hidden="1" customHeight="1" x14ac:dyDescent="0.2">
      <c r="A17" s="242"/>
      <c r="B17" s="242"/>
      <c r="C17" s="243"/>
      <c r="D17" s="242"/>
      <c r="E17" s="243"/>
      <c r="F17" s="247"/>
      <c r="G17" s="248"/>
      <c r="H17" s="249"/>
    </row>
    <row r="18" spans="1:8" ht="28.5" customHeight="1" x14ac:dyDescent="0.2">
      <c r="A18" s="233"/>
      <c r="B18" s="233"/>
      <c r="C18" s="235"/>
      <c r="D18" s="233"/>
      <c r="E18" s="235"/>
      <c r="F18" s="160" t="s">
        <v>236</v>
      </c>
      <c r="G18" s="160" t="s">
        <v>421</v>
      </c>
      <c r="H18" s="160" t="s">
        <v>501</v>
      </c>
    </row>
    <row r="19" spans="1:8" ht="120" customHeight="1" x14ac:dyDescent="0.2">
      <c r="A19" s="192" t="s">
        <v>563</v>
      </c>
      <c r="B19" s="190">
        <v>804</v>
      </c>
      <c r="C19" s="191"/>
      <c r="D19" s="190"/>
      <c r="E19" s="191"/>
      <c r="F19" s="210">
        <f>F278</f>
        <v>118459327.06999999</v>
      </c>
      <c r="G19" s="210">
        <f t="shared" ref="G19:H19" si="0">G278</f>
        <v>82962118.159999996</v>
      </c>
      <c r="H19" s="210">
        <f t="shared" si="0"/>
        <v>83321444.689999998</v>
      </c>
    </row>
    <row r="20" spans="1:8" ht="33" x14ac:dyDescent="0.2">
      <c r="A20" s="100" t="s">
        <v>311</v>
      </c>
      <c r="B20" s="188">
        <v>804</v>
      </c>
      <c r="C20" s="14" t="s">
        <v>312</v>
      </c>
      <c r="D20" s="14"/>
      <c r="E20" s="14"/>
      <c r="F20" s="27">
        <f>F21+F29+F56+F62+F50</f>
        <v>19880356.18</v>
      </c>
      <c r="G20" s="27">
        <f>G21+G29+G56+G62+G50</f>
        <v>19554000</v>
      </c>
      <c r="H20" s="27">
        <f>H21+H29+H56+H62+H50</f>
        <v>19454000</v>
      </c>
    </row>
    <row r="21" spans="1:8" ht="138" customHeight="1" x14ac:dyDescent="0.2">
      <c r="A21" s="100" t="s">
        <v>313</v>
      </c>
      <c r="B21" s="188">
        <v>804</v>
      </c>
      <c r="C21" s="14" t="s">
        <v>314</v>
      </c>
      <c r="D21" s="14"/>
      <c r="E21" s="14"/>
      <c r="F21" s="27">
        <f>F22</f>
        <v>707000</v>
      </c>
      <c r="G21" s="27">
        <f t="shared" ref="G21:H23" si="1">G22</f>
        <v>707000</v>
      </c>
      <c r="H21" s="27">
        <f t="shared" si="1"/>
        <v>707000</v>
      </c>
    </row>
    <row r="22" spans="1:8" ht="51.75" customHeight="1" x14ac:dyDescent="0.2">
      <c r="A22" s="105" t="s">
        <v>60</v>
      </c>
      <c r="B22" s="161">
        <v>804</v>
      </c>
      <c r="C22" s="13" t="s">
        <v>314</v>
      </c>
      <c r="D22" s="13" t="s">
        <v>143</v>
      </c>
      <c r="E22" s="13"/>
      <c r="F22" s="28">
        <f>F23</f>
        <v>707000</v>
      </c>
      <c r="G22" s="28">
        <f t="shared" si="1"/>
        <v>707000</v>
      </c>
      <c r="H22" s="28">
        <f t="shared" si="1"/>
        <v>707000</v>
      </c>
    </row>
    <row r="23" spans="1:8" ht="35.25" customHeight="1" x14ac:dyDescent="0.2">
      <c r="A23" s="105" t="s">
        <v>61</v>
      </c>
      <c r="B23" s="161">
        <v>804</v>
      </c>
      <c r="C23" s="13" t="s">
        <v>314</v>
      </c>
      <c r="D23" s="13" t="s">
        <v>144</v>
      </c>
      <c r="E23" s="13"/>
      <c r="F23" s="28">
        <f>F24</f>
        <v>707000</v>
      </c>
      <c r="G23" s="28">
        <f t="shared" si="1"/>
        <v>707000</v>
      </c>
      <c r="H23" s="28">
        <f t="shared" si="1"/>
        <v>707000</v>
      </c>
    </row>
    <row r="24" spans="1:8" ht="65.25" customHeight="1" x14ac:dyDescent="0.2">
      <c r="A24" s="69" t="s">
        <v>478</v>
      </c>
      <c r="B24" s="161">
        <v>804</v>
      </c>
      <c r="C24" s="13" t="s">
        <v>314</v>
      </c>
      <c r="D24" s="13" t="s">
        <v>223</v>
      </c>
      <c r="E24" s="13"/>
      <c r="F24" s="28">
        <f>F25+F28</f>
        <v>707000</v>
      </c>
      <c r="G24" s="28">
        <f>G25+G28</f>
        <v>707000</v>
      </c>
      <c r="H24" s="28">
        <f>H25+H28</f>
        <v>707000</v>
      </c>
    </row>
    <row r="25" spans="1:8" ht="120" customHeight="1" x14ac:dyDescent="0.2">
      <c r="A25" s="172" t="s">
        <v>63</v>
      </c>
      <c r="B25" s="161">
        <v>804</v>
      </c>
      <c r="C25" s="173" t="s">
        <v>314</v>
      </c>
      <c r="D25" s="13" t="s">
        <v>223</v>
      </c>
      <c r="E25" s="173" t="s">
        <v>64</v>
      </c>
      <c r="F25" s="29">
        <f>F26</f>
        <v>671582</v>
      </c>
      <c r="G25" s="29">
        <f>G26</f>
        <v>671582</v>
      </c>
      <c r="H25" s="29">
        <f>H26</f>
        <v>671582</v>
      </c>
    </row>
    <row r="26" spans="1:8" ht="51.75" customHeight="1" x14ac:dyDescent="0.2">
      <c r="A26" s="172" t="s">
        <v>68</v>
      </c>
      <c r="B26" s="161">
        <v>804</v>
      </c>
      <c r="C26" s="13" t="s">
        <v>314</v>
      </c>
      <c r="D26" s="13" t="s">
        <v>223</v>
      </c>
      <c r="E26" s="13" t="s">
        <v>69</v>
      </c>
      <c r="F26" s="28">
        <v>671582</v>
      </c>
      <c r="G26" s="28">
        <v>671582</v>
      </c>
      <c r="H26" s="28">
        <v>671582</v>
      </c>
    </row>
    <row r="27" spans="1:8" ht="50.25" customHeight="1" x14ac:dyDescent="0.2">
      <c r="A27" s="172" t="s">
        <v>77</v>
      </c>
      <c r="B27" s="161">
        <v>804</v>
      </c>
      <c r="C27" s="173" t="s">
        <v>314</v>
      </c>
      <c r="D27" s="13" t="s">
        <v>484</v>
      </c>
      <c r="E27" s="13" t="s">
        <v>71</v>
      </c>
      <c r="F27" s="28">
        <f t="shared" ref="F27:H27" si="2">F28</f>
        <v>35418</v>
      </c>
      <c r="G27" s="28">
        <f t="shared" si="2"/>
        <v>35418</v>
      </c>
      <c r="H27" s="28">
        <f t="shared" si="2"/>
        <v>35418</v>
      </c>
    </row>
    <row r="28" spans="1:8" ht="66.75" customHeight="1" x14ac:dyDescent="0.2">
      <c r="A28" s="172" t="s">
        <v>66</v>
      </c>
      <c r="B28" s="161">
        <v>804</v>
      </c>
      <c r="C28" s="173" t="s">
        <v>314</v>
      </c>
      <c r="D28" s="13" t="s">
        <v>484</v>
      </c>
      <c r="E28" s="13" t="s">
        <v>65</v>
      </c>
      <c r="F28" s="28">
        <v>35418</v>
      </c>
      <c r="G28" s="28">
        <v>35418</v>
      </c>
      <c r="H28" s="28">
        <v>35418</v>
      </c>
    </row>
    <row r="29" spans="1:8" ht="132" customHeight="1" x14ac:dyDescent="0.2">
      <c r="A29" s="100" t="s">
        <v>315</v>
      </c>
      <c r="B29" s="188">
        <v>804</v>
      </c>
      <c r="C29" s="14" t="s">
        <v>316</v>
      </c>
      <c r="D29" s="14"/>
      <c r="E29" s="14"/>
      <c r="F29" s="27">
        <f>F30</f>
        <v>16000000</v>
      </c>
      <c r="G29" s="27">
        <f t="shared" ref="G29:H29" si="3">G30</f>
        <v>16000000</v>
      </c>
      <c r="H29" s="27">
        <f t="shared" si="3"/>
        <v>16000000</v>
      </c>
    </row>
    <row r="30" spans="1:8" ht="84.75" customHeight="1" x14ac:dyDescent="0.2">
      <c r="A30" s="105" t="s">
        <v>527</v>
      </c>
      <c r="B30" s="161">
        <v>804</v>
      </c>
      <c r="C30" s="13" t="s">
        <v>316</v>
      </c>
      <c r="D30" s="13" t="s">
        <v>196</v>
      </c>
      <c r="E30" s="13"/>
      <c r="F30" s="28">
        <f>F31+F45</f>
        <v>16000000</v>
      </c>
      <c r="G30" s="28">
        <f>G31+G45</f>
        <v>16000000</v>
      </c>
      <c r="H30" s="28">
        <f>H31+H45</f>
        <v>16000000</v>
      </c>
    </row>
    <row r="31" spans="1:8" ht="150.75" customHeight="1" x14ac:dyDescent="0.2">
      <c r="A31" s="105" t="s">
        <v>528</v>
      </c>
      <c r="B31" s="161">
        <v>804</v>
      </c>
      <c r="C31" s="13" t="s">
        <v>316</v>
      </c>
      <c r="D31" s="13" t="s">
        <v>197</v>
      </c>
      <c r="E31" s="13"/>
      <c r="F31" s="28">
        <f>F32+F36</f>
        <v>15997000</v>
      </c>
      <c r="G31" s="28">
        <f>G32+G36</f>
        <v>15997000</v>
      </c>
      <c r="H31" s="28">
        <f>H32+H36</f>
        <v>15997000</v>
      </c>
    </row>
    <row r="32" spans="1:8" ht="36.75" customHeight="1" x14ac:dyDescent="0.2">
      <c r="A32" s="105" t="s">
        <v>61</v>
      </c>
      <c r="B32" s="161">
        <v>804</v>
      </c>
      <c r="C32" s="13" t="s">
        <v>316</v>
      </c>
      <c r="D32" s="13" t="s">
        <v>224</v>
      </c>
      <c r="E32" s="13"/>
      <c r="F32" s="28">
        <f>F33</f>
        <v>1426000</v>
      </c>
      <c r="G32" s="28">
        <f t="shared" ref="G32:H32" si="4">G33</f>
        <v>1426000</v>
      </c>
      <c r="H32" s="28">
        <f t="shared" si="4"/>
        <v>1426000</v>
      </c>
    </row>
    <row r="33" spans="1:8" ht="70.5" customHeight="1" x14ac:dyDescent="0.2">
      <c r="A33" s="105" t="s">
        <v>7</v>
      </c>
      <c r="B33" s="161">
        <v>804</v>
      </c>
      <c r="C33" s="13" t="s">
        <v>316</v>
      </c>
      <c r="D33" s="13" t="s">
        <v>225</v>
      </c>
      <c r="E33" s="13"/>
      <c r="F33" s="28">
        <f t="shared" ref="F33:H33" si="5">F35</f>
        <v>1426000</v>
      </c>
      <c r="G33" s="28">
        <f t="shared" si="5"/>
        <v>1426000</v>
      </c>
      <c r="H33" s="28">
        <f t="shared" si="5"/>
        <v>1426000</v>
      </c>
    </row>
    <row r="34" spans="1:8" ht="148.5" customHeight="1" x14ac:dyDescent="0.2">
      <c r="A34" s="174" t="s">
        <v>63</v>
      </c>
      <c r="B34" s="161">
        <v>804</v>
      </c>
      <c r="C34" s="13" t="s">
        <v>316</v>
      </c>
      <c r="D34" s="13" t="s">
        <v>225</v>
      </c>
      <c r="E34" s="173" t="s">
        <v>64</v>
      </c>
      <c r="F34" s="28">
        <f>F35</f>
        <v>1426000</v>
      </c>
      <c r="G34" s="28">
        <f>G35</f>
        <v>1426000</v>
      </c>
      <c r="H34" s="28">
        <f>H35</f>
        <v>1426000</v>
      </c>
    </row>
    <row r="35" spans="1:8" ht="51.75" customHeight="1" x14ac:dyDescent="0.2">
      <c r="A35" s="172" t="s">
        <v>68</v>
      </c>
      <c r="B35" s="161">
        <v>804</v>
      </c>
      <c r="C35" s="13" t="s">
        <v>316</v>
      </c>
      <c r="D35" s="13" t="s">
        <v>225</v>
      </c>
      <c r="E35" s="173" t="s">
        <v>69</v>
      </c>
      <c r="F35" s="28">
        <v>1426000</v>
      </c>
      <c r="G35" s="28">
        <v>1426000</v>
      </c>
      <c r="H35" s="28">
        <v>1426000</v>
      </c>
    </row>
    <row r="36" spans="1:8" ht="69" customHeight="1" x14ac:dyDescent="0.2">
      <c r="A36" s="105" t="s">
        <v>239</v>
      </c>
      <c r="B36" s="161">
        <v>804</v>
      </c>
      <c r="C36" s="13" t="s">
        <v>316</v>
      </c>
      <c r="D36" s="13" t="s">
        <v>240</v>
      </c>
      <c r="E36" s="173"/>
      <c r="F36" s="28">
        <f>F37+F40</f>
        <v>14571000</v>
      </c>
      <c r="G36" s="28">
        <f>G37+G40</f>
        <v>14571000</v>
      </c>
      <c r="H36" s="28">
        <f>H37+H40</f>
        <v>14571000</v>
      </c>
    </row>
    <row r="37" spans="1:8" ht="21" customHeight="1" x14ac:dyDescent="0.2">
      <c r="A37" s="105" t="s">
        <v>4</v>
      </c>
      <c r="B37" s="161">
        <v>804</v>
      </c>
      <c r="C37" s="13" t="s">
        <v>316</v>
      </c>
      <c r="D37" s="13" t="s">
        <v>241</v>
      </c>
      <c r="E37" s="13"/>
      <c r="F37" s="28">
        <f t="shared" ref="F37:H38" si="6">F38</f>
        <v>12567773</v>
      </c>
      <c r="G37" s="28">
        <f t="shared" si="6"/>
        <v>12567773</v>
      </c>
      <c r="H37" s="28">
        <f t="shared" si="6"/>
        <v>12567773</v>
      </c>
    </row>
    <row r="38" spans="1:8" ht="150" customHeight="1" x14ac:dyDescent="0.2">
      <c r="A38" s="174" t="s">
        <v>63</v>
      </c>
      <c r="B38" s="161">
        <v>804</v>
      </c>
      <c r="C38" s="13" t="s">
        <v>316</v>
      </c>
      <c r="D38" s="13" t="s">
        <v>241</v>
      </c>
      <c r="E38" s="173" t="s">
        <v>64</v>
      </c>
      <c r="F38" s="28">
        <f t="shared" si="6"/>
        <v>12567773</v>
      </c>
      <c r="G38" s="28">
        <f t="shared" si="6"/>
        <v>12567773</v>
      </c>
      <c r="H38" s="28">
        <f t="shared" si="6"/>
        <v>12567773</v>
      </c>
    </row>
    <row r="39" spans="1:8" ht="51.75" customHeight="1" x14ac:dyDescent="0.2">
      <c r="A39" s="172" t="s">
        <v>68</v>
      </c>
      <c r="B39" s="161">
        <v>804</v>
      </c>
      <c r="C39" s="13" t="s">
        <v>316</v>
      </c>
      <c r="D39" s="13" t="s">
        <v>241</v>
      </c>
      <c r="E39" s="13" t="s">
        <v>69</v>
      </c>
      <c r="F39" s="28">
        <v>12567773</v>
      </c>
      <c r="G39" s="28">
        <v>12567773</v>
      </c>
      <c r="H39" s="28">
        <v>12567773</v>
      </c>
    </row>
    <row r="40" spans="1:8" ht="66.75" customHeight="1" x14ac:dyDescent="0.2">
      <c r="A40" s="76" t="s">
        <v>478</v>
      </c>
      <c r="B40" s="161">
        <v>804</v>
      </c>
      <c r="C40" s="173" t="s">
        <v>316</v>
      </c>
      <c r="D40" s="13" t="s">
        <v>422</v>
      </c>
      <c r="E40" s="13"/>
      <c r="F40" s="28">
        <f>F41+F43</f>
        <v>2003227</v>
      </c>
      <c r="G40" s="28">
        <f>G41+G43</f>
        <v>2003227</v>
      </c>
      <c r="H40" s="28">
        <f>H41+H43</f>
        <v>2003227</v>
      </c>
    </row>
    <row r="41" spans="1:8" ht="51" customHeight="1" x14ac:dyDescent="0.2">
      <c r="A41" s="172" t="s">
        <v>77</v>
      </c>
      <c r="B41" s="161">
        <v>804</v>
      </c>
      <c r="C41" s="173" t="s">
        <v>316</v>
      </c>
      <c r="D41" s="13" t="s">
        <v>422</v>
      </c>
      <c r="E41" s="13" t="s">
        <v>71</v>
      </c>
      <c r="F41" s="28">
        <f>F42</f>
        <v>1998227</v>
      </c>
      <c r="G41" s="28">
        <f t="shared" ref="G41:H41" si="7">G42</f>
        <v>1998227</v>
      </c>
      <c r="H41" s="28">
        <f t="shared" si="7"/>
        <v>1998227</v>
      </c>
    </row>
    <row r="42" spans="1:8" ht="66.75" customHeight="1" x14ac:dyDescent="0.2">
      <c r="A42" s="172" t="s">
        <v>66</v>
      </c>
      <c r="B42" s="161">
        <v>804</v>
      </c>
      <c r="C42" s="13" t="s">
        <v>316</v>
      </c>
      <c r="D42" s="13" t="s">
        <v>422</v>
      </c>
      <c r="E42" s="13" t="s">
        <v>65</v>
      </c>
      <c r="F42" s="28">
        <v>1998227</v>
      </c>
      <c r="G42" s="28">
        <v>1998227</v>
      </c>
      <c r="H42" s="28">
        <v>1998227</v>
      </c>
    </row>
    <row r="43" spans="1:8" ht="33.75" customHeight="1" x14ac:dyDescent="0.2">
      <c r="A43" s="105" t="s">
        <v>67</v>
      </c>
      <c r="B43" s="161">
        <v>804</v>
      </c>
      <c r="C43" s="13" t="s">
        <v>316</v>
      </c>
      <c r="D43" s="13" t="s">
        <v>422</v>
      </c>
      <c r="E43" s="13" t="s">
        <v>70</v>
      </c>
      <c r="F43" s="28">
        <f>F44</f>
        <v>5000</v>
      </c>
      <c r="G43" s="28">
        <f t="shared" ref="G43:H43" si="8">G44</f>
        <v>5000</v>
      </c>
      <c r="H43" s="28">
        <f t="shared" si="8"/>
        <v>5000</v>
      </c>
    </row>
    <row r="44" spans="1:8" ht="38.25" customHeight="1" x14ac:dyDescent="0.2">
      <c r="A44" s="105" t="s">
        <v>5</v>
      </c>
      <c r="B44" s="161">
        <v>804</v>
      </c>
      <c r="C44" s="13" t="s">
        <v>316</v>
      </c>
      <c r="D44" s="13" t="s">
        <v>422</v>
      </c>
      <c r="E44" s="13" t="s">
        <v>6</v>
      </c>
      <c r="F44" s="28">
        <v>5000</v>
      </c>
      <c r="G44" s="28">
        <v>5000</v>
      </c>
      <c r="H44" s="28">
        <v>5000</v>
      </c>
    </row>
    <row r="45" spans="1:8" ht="99.95" customHeight="1" x14ac:dyDescent="0.2">
      <c r="A45" s="105" t="s">
        <v>380</v>
      </c>
      <c r="B45" s="161">
        <v>804</v>
      </c>
      <c r="C45" s="13" t="s">
        <v>316</v>
      </c>
      <c r="D45" s="13" t="s">
        <v>259</v>
      </c>
      <c r="E45" s="13" t="s">
        <v>529</v>
      </c>
      <c r="F45" s="28">
        <f>F49</f>
        <v>3000</v>
      </c>
      <c r="G45" s="28">
        <f>G49</f>
        <v>3000</v>
      </c>
      <c r="H45" s="28">
        <f>H49</f>
        <v>3000</v>
      </c>
    </row>
    <row r="46" spans="1:8" ht="99.95" customHeight="1" x14ac:dyDescent="0.2">
      <c r="A46" s="105" t="s">
        <v>268</v>
      </c>
      <c r="B46" s="161">
        <v>804</v>
      </c>
      <c r="C46" s="13" t="s">
        <v>316</v>
      </c>
      <c r="D46" s="13" t="s">
        <v>267</v>
      </c>
      <c r="E46" s="13"/>
      <c r="F46" s="28">
        <f>F49</f>
        <v>3000</v>
      </c>
      <c r="G46" s="28">
        <f>G49</f>
        <v>3000</v>
      </c>
      <c r="H46" s="28">
        <f>H49</f>
        <v>3000</v>
      </c>
    </row>
    <row r="47" spans="1:8" ht="101.25" customHeight="1" x14ac:dyDescent="0.2">
      <c r="A47" s="105" t="s">
        <v>216</v>
      </c>
      <c r="B47" s="161">
        <v>804</v>
      </c>
      <c r="C47" s="13" t="s">
        <v>316</v>
      </c>
      <c r="D47" s="13" t="s">
        <v>270</v>
      </c>
      <c r="E47" s="13"/>
      <c r="F47" s="28">
        <f t="shared" ref="F47:H48" si="9">F48</f>
        <v>3000</v>
      </c>
      <c r="G47" s="28">
        <f t="shared" si="9"/>
        <v>3000</v>
      </c>
      <c r="H47" s="28">
        <f t="shared" si="9"/>
        <v>3000</v>
      </c>
    </row>
    <row r="48" spans="1:8" ht="21" customHeight="1" x14ac:dyDescent="0.2">
      <c r="A48" s="175" t="s">
        <v>218</v>
      </c>
      <c r="B48" s="161">
        <v>804</v>
      </c>
      <c r="C48" s="13" t="s">
        <v>316</v>
      </c>
      <c r="D48" s="13" t="s">
        <v>270</v>
      </c>
      <c r="E48" s="13" t="s">
        <v>217</v>
      </c>
      <c r="F48" s="28">
        <f t="shared" si="9"/>
        <v>3000</v>
      </c>
      <c r="G48" s="28">
        <f t="shared" si="9"/>
        <v>3000</v>
      </c>
      <c r="H48" s="28">
        <f t="shared" si="9"/>
        <v>3000</v>
      </c>
    </row>
    <row r="49" spans="1:8" ht="18" customHeight="1" x14ac:dyDescent="0.2">
      <c r="A49" s="105" t="s">
        <v>219</v>
      </c>
      <c r="B49" s="161">
        <v>804</v>
      </c>
      <c r="C49" s="13" t="s">
        <v>316</v>
      </c>
      <c r="D49" s="13" t="s">
        <v>270</v>
      </c>
      <c r="E49" s="13" t="s">
        <v>215</v>
      </c>
      <c r="F49" s="28">
        <v>3000</v>
      </c>
      <c r="G49" s="28">
        <v>3000</v>
      </c>
      <c r="H49" s="28">
        <v>3000</v>
      </c>
    </row>
    <row r="50" spans="1:8" ht="36.75" customHeight="1" x14ac:dyDescent="0.2">
      <c r="A50" s="100" t="s">
        <v>354</v>
      </c>
      <c r="B50" s="188">
        <v>804</v>
      </c>
      <c r="C50" s="193" t="s">
        <v>353</v>
      </c>
      <c r="D50" s="14"/>
      <c r="E50" s="14"/>
      <c r="F50" s="27">
        <f t="shared" ref="F50:H54" si="10">F51</f>
        <v>527300</v>
      </c>
      <c r="G50" s="27">
        <f t="shared" si="10"/>
        <v>0</v>
      </c>
      <c r="H50" s="27">
        <f t="shared" si="10"/>
        <v>0</v>
      </c>
    </row>
    <row r="51" spans="1:8" ht="51" customHeight="1" x14ac:dyDescent="0.2">
      <c r="A51" s="105" t="s">
        <v>60</v>
      </c>
      <c r="B51" s="161">
        <v>804</v>
      </c>
      <c r="C51" s="176" t="s">
        <v>353</v>
      </c>
      <c r="D51" s="13" t="s">
        <v>143</v>
      </c>
      <c r="E51" s="13"/>
      <c r="F51" s="28">
        <f t="shared" si="10"/>
        <v>527300</v>
      </c>
      <c r="G51" s="28">
        <f t="shared" si="10"/>
        <v>0</v>
      </c>
      <c r="H51" s="28">
        <f t="shared" si="10"/>
        <v>0</v>
      </c>
    </row>
    <row r="52" spans="1:8" ht="34.5" customHeight="1" x14ac:dyDescent="0.2">
      <c r="A52" s="105" t="s">
        <v>61</v>
      </c>
      <c r="B52" s="161">
        <v>804</v>
      </c>
      <c r="C52" s="176" t="s">
        <v>353</v>
      </c>
      <c r="D52" s="13" t="s">
        <v>144</v>
      </c>
      <c r="E52" s="13"/>
      <c r="F52" s="28">
        <f t="shared" si="10"/>
        <v>527300</v>
      </c>
      <c r="G52" s="28">
        <f t="shared" si="10"/>
        <v>0</v>
      </c>
      <c r="H52" s="28">
        <f t="shared" si="10"/>
        <v>0</v>
      </c>
    </row>
    <row r="53" spans="1:8" ht="99.95" customHeight="1" x14ac:dyDescent="0.2">
      <c r="A53" s="30" t="s">
        <v>358</v>
      </c>
      <c r="B53" s="161">
        <v>804</v>
      </c>
      <c r="C53" s="176" t="s">
        <v>353</v>
      </c>
      <c r="D53" s="13" t="s">
        <v>355</v>
      </c>
      <c r="E53" s="13"/>
      <c r="F53" s="28">
        <f t="shared" si="10"/>
        <v>527300</v>
      </c>
      <c r="G53" s="28">
        <f t="shared" si="10"/>
        <v>0</v>
      </c>
      <c r="H53" s="28">
        <f t="shared" si="10"/>
        <v>0</v>
      </c>
    </row>
    <row r="54" spans="1:8" ht="34.5" customHeight="1" x14ac:dyDescent="0.2">
      <c r="A54" s="30" t="s">
        <v>67</v>
      </c>
      <c r="B54" s="161">
        <v>804</v>
      </c>
      <c r="C54" s="176" t="s">
        <v>353</v>
      </c>
      <c r="D54" s="13" t="s">
        <v>355</v>
      </c>
      <c r="E54" s="13" t="s">
        <v>70</v>
      </c>
      <c r="F54" s="28">
        <f t="shared" si="10"/>
        <v>527300</v>
      </c>
      <c r="G54" s="28">
        <f t="shared" si="10"/>
        <v>0</v>
      </c>
      <c r="H54" s="28">
        <f t="shared" si="10"/>
        <v>0</v>
      </c>
    </row>
    <row r="55" spans="1:8" ht="18.75" customHeight="1" x14ac:dyDescent="0.2">
      <c r="A55" s="30" t="s">
        <v>357</v>
      </c>
      <c r="B55" s="161">
        <v>804</v>
      </c>
      <c r="C55" s="176" t="s">
        <v>353</v>
      </c>
      <c r="D55" s="13" t="s">
        <v>355</v>
      </c>
      <c r="E55" s="13" t="s">
        <v>356</v>
      </c>
      <c r="F55" s="28">
        <v>527300</v>
      </c>
      <c r="G55" s="28">
        <v>0</v>
      </c>
      <c r="H55" s="28">
        <v>0</v>
      </c>
    </row>
    <row r="56" spans="1:8" ht="16.5" customHeight="1" x14ac:dyDescent="0.2">
      <c r="A56" s="100" t="s">
        <v>8</v>
      </c>
      <c r="B56" s="188">
        <v>804</v>
      </c>
      <c r="C56" s="193" t="s">
        <v>317</v>
      </c>
      <c r="D56" s="194"/>
      <c r="E56" s="194"/>
      <c r="F56" s="27">
        <f>F57</f>
        <v>300000</v>
      </c>
      <c r="G56" s="27">
        <f>G57</f>
        <v>500000</v>
      </c>
      <c r="H56" s="27">
        <f>H57</f>
        <v>500000</v>
      </c>
    </row>
    <row r="57" spans="1:8" ht="51.75" customHeight="1" x14ac:dyDescent="0.2">
      <c r="A57" s="105" t="s">
        <v>60</v>
      </c>
      <c r="B57" s="161">
        <v>804</v>
      </c>
      <c r="C57" s="13" t="s">
        <v>317</v>
      </c>
      <c r="D57" s="13" t="s">
        <v>143</v>
      </c>
      <c r="E57" s="177"/>
      <c r="F57" s="28">
        <f>F61</f>
        <v>300000</v>
      </c>
      <c r="G57" s="28">
        <f t="shared" ref="G57:H57" si="11">G61</f>
        <v>500000</v>
      </c>
      <c r="H57" s="28">
        <f t="shared" si="11"/>
        <v>500000</v>
      </c>
    </row>
    <row r="58" spans="1:8" ht="21.75" customHeight="1" x14ac:dyDescent="0.2">
      <c r="A58" s="105" t="s">
        <v>8</v>
      </c>
      <c r="B58" s="161">
        <v>804</v>
      </c>
      <c r="C58" s="13" t="s">
        <v>317</v>
      </c>
      <c r="D58" s="13" t="s">
        <v>149</v>
      </c>
      <c r="E58" s="177"/>
      <c r="F58" s="28">
        <f>F61</f>
        <v>300000</v>
      </c>
      <c r="G58" s="28">
        <f t="shared" ref="G58:H58" si="12">G61</f>
        <v>500000</v>
      </c>
      <c r="H58" s="28">
        <f t="shared" si="12"/>
        <v>500000</v>
      </c>
    </row>
    <row r="59" spans="1:8" ht="68.25" customHeight="1" x14ac:dyDescent="0.2">
      <c r="A59" s="105" t="s">
        <v>9</v>
      </c>
      <c r="B59" s="161">
        <v>804</v>
      </c>
      <c r="C59" s="13" t="s">
        <v>317</v>
      </c>
      <c r="D59" s="13" t="s">
        <v>150</v>
      </c>
      <c r="E59" s="177"/>
      <c r="F59" s="28">
        <f>F61</f>
        <v>300000</v>
      </c>
      <c r="G59" s="28">
        <f>G61</f>
        <v>500000</v>
      </c>
      <c r="H59" s="28">
        <f>H61</f>
        <v>500000</v>
      </c>
    </row>
    <row r="60" spans="1:8" ht="36" customHeight="1" x14ac:dyDescent="0.2">
      <c r="A60" s="105" t="s">
        <v>67</v>
      </c>
      <c r="B60" s="161">
        <v>804</v>
      </c>
      <c r="C60" s="13" t="s">
        <v>317</v>
      </c>
      <c r="D60" s="13" t="s">
        <v>150</v>
      </c>
      <c r="E60" s="177">
        <v>800</v>
      </c>
      <c r="F60" s="28">
        <f>F61</f>
        <v>300000</v>
      </c>
      <c r="G60" s="28">
        <f>G61</f>
        <v>500000</v>
      </c>
      <c r="H60" s="28">
        <f>H61</f>
        <v>500000</v>
      </c>
    </row>
    <row r="61" spans="1:8" ht="21.75" customHeight="1" x14ac:dyDescent="0.2">
      <c r="A61" s="105" t="s">
        <v>10</v>
      </c>
      <c r="B61" s="161">
        <v>804</v>
      </c>
      <c r="C61" s="13" t="s">
        <v>317</v>
      </c>
      <c r="D61" s="13" t="s">
        <v>150</v>
      </c>
      <c r="E61" s="177">
        <v>870</v>
      </c>
      <c r="F61" s="28">
        <v>300000</v>
      </c>
      <c r="G61" s="28">
        <v>500000</v>
      </c>
      <c r="H61" s="28">
        <v>500000</v>
      </c>
    </row>
    <row r="62" spans="1:8" ht="49.5" customHeight="1" x14ac:dyDescent="0.2">
      <c r="A62" s="100" t="s">
        <v>318</v>
      </c>
      <c r="B62" s="188">
        <v>804</v>
      </c>
      <c r="C62" s="14" t="s">
        <v>319</v>
      </c>
      <c r="D62" s="14"/>
      <c r="E62" s="14"/>
      <c r="F62" s="27">
        <f>F63+F112+F117</f>
        <v>2346056.1800000002</v>
      </c>
      <c r="G62" s="27">
        <f>G63+G112+G117</f>
        <v>2347000</v>
      </c>
      <c r="H62" s="27">
        <f>H63+H112+H117</f>
        <v>2247000</v>
      </c>
    </row>
    <row r="63" spans="1:8" ht="86.25" customHeight="1" x14ac:dyDescent="0.2">
      <c r="A63" s="105" t="s">
        <v>527</v>
      </c>
      <c r="B63" s="161">
        <v>804</v>
      </c>
      <c r="C63" s="13" t="s">
        <v>319</v>
      </c>
      <c r="D63" s="13" t="s">
        <v>196</v>
      </c>
      <c r="E63" s="13"/>
      <c r="F63" s="28">
        <f>F64+F83+F90+F107</f>
        <v>2186056.1800000002</v>
      </c>
      <c r="G63" s="28">
        <f>G64+G83+G90+G107</f>
        <v>2187000</v>
      </c>
      <c r="H63" s="28">
        <f>H64+H83+H90+H107</f>
        <v>2087000</v>
      </c>
    </row>
    <row r="64" spans="1:8" ht="99.95" customHeight="1" x14ac:dyDescent="0.2">
      <c r="A64" s="105" t="s">
        <v>377</v>
      </c>
      <c r="B64" s="161">
        <v>804</v>
      </c>
      <c r="C64" s="13" t="s">
        <v>319</v>
      </c>
      <c r="D64" s="13" t="s">
        <v>197</v>
      </c>
      <c r="E64" s="13"/>
      <c r="F64" s="28">
        <f>F73+F77+F65+F72</f>
        <v>813029.9</v>
      </c>
      <c r="G64" s="28">
        <f>G73+G77+G65+G72</f>
        <v>813973.72</v>
      </c>
      <c r="H64" s="28">
        <f>H73+H77+H65+H72</f>
        <v>813973.72</v>
      </c>
    </row>
    <row r="65" spans="1:8" ht="68.25" customHeight="1" x14ac:dyDescent="0.2">
      <c r="A65" s="76" t="s">
        <v>239</v>
      </c>
      <c r="B65" s="161">
        <v>804</v>
      </c>
      <c r="C65" s="13" t="s">
        <v>319</v>
      </c>
      <c r="D65" s="13" t="s">
        <v>240</v>
      </c>
      <c r="E65" s="13"/>
      <c r="F65" s="28">
        <f>F66</f>
        <v>305780</v>
      </c>
      <c r="G65" s="28">
        <f>G66</f>
        <v>305780</v>
      </c>
      <c r="H65" s="28">
        <f>H66</f>
        <v>306723.82</v>
      </c>
    </row>
    <row r="66" spans="1:8" ht="70.5" customHeight="1" x14ac:dyDescent="0.2">
      <c r="A66" s="76" t="s">
        <v>478</v>
      </c>
      <c r="B66" s="161">
        <v>804</v>
      </c>
      <c r="C66" s="13" t="s">
        <v>319</v>
      </c>
      <c r="D66" s="13" t="s">
        <v>422</v>
      </c>
      <c r="E66" s="13"/>
      <c r="F66" s="28">
        <f>F67+F69</f>
        <v>305780</v>
      </c>
      <c r="G66" s="28">
        <f>G67+G69</f>
        <v>305780</v>
      </c>
      <c r="H66" s="28">
        <f>H67+H69</f>
        <v>306723.82</v>
      </c>
    </row>
    <row r="67" spans="1:8" ht="53.25" customHeight="1" x14ac:dyDescent="0.2">
      <c r="A67" s="30" t="s">
        <v>77</v>
      </c>
      <c r="B67" s="161">
        <v>804</v>
      </c>
      <c r="C67" s="13" t="s">
        <v>319</v>
      </c>
      <c r="D67" s="13" t="s">
        <v>422</v>
      </c>
      <c r="E67" s="13" t="s">
        <v>71</v>
      </c>
      <c r="F67" s="28">
        <f t="shared" ref="F67:H67" si="13">F68</f>
        <v>201010</v>
      </c>
      <c r="G67" s="28">
        <f t="shared" si="13"/>
        <v>201010</v>
      </c>
      <c r="H67" s="28">
        <f t="shared" si="13"/>
        <v>201953.82</v>
      </c>
    </row>
    <row r="68" spans="1:8" ht="66.75" customHeight="1" x14ac:dyDescent="0.2">
      <c r="A68" s="30" t="s">
        <v>66</v>
      </c>
      <c r="B68" s="161">
        <v>804</v>
      </c>
      <c r="C68" s="13" t="s">
        <v>319</v>
      </c>
      <c r="D68" s="13" t="s">
        <v>422</v>
      </c>
      <c r="E68" s="13" t="s">
        <v>65</v>
      </c>
      <c r="F68" s="28">
        <v>201010</v>
      </c>
      <c r="G68" s="28">
        <v>201010</v>
      </c>
      <c r="H68" s="28">
        <v>201953.82</v>
      </c>
    </row>
    <row r="69" spans="1:8" ht="39.75" customHeight="1" x14ac:dyDescent="0.2">
      <c r="A69" s="105" t="s">
        <v>67</v>
      </c>
      <c r="B69" s="161">
        <v>804</v>
      </c>
      <c r="C69" s="13" t="s">
        <v>319</v>
      </c>
      <c r="D69" s="13" t="s">
        <v>422</v>
      </c>
      <c r="E69" s="13" t="s">
        <v>70</v>
      </c>
      <c r="F69" s="28">
        <f>F70</f>
        <v>104770</v>
      </c>
      <c r="G69" s="28">
        <f>G70</f>
        <v>104770</v>
      </c>
      <c r="H69" s="28">
        <f>H70</f>
        <v>104770</v>
      </c>
    </row>
    <row r="70" spans="1:8" ht="36" customHeight="1" x14ac:dyDescent="0.2">
      <c r="A70" s="105" t="s">
        <v>5</v>
      </c>
      <c r="B70" s="161">
        <v>804</v>
      </c>
      <c r="C70" s="13" t="s">
        <v>319</v>
      </c>
      <c r="D70" s="13" t="s">
        <v>422</v>
      </c>
      <c r="E70" s="13" t="s">
        <v>6</v>
      </c>
      <c r="F70" s="28">
        <v>104770</v>
      </c>
      <c r="G70" s="28">
        <v>104770</v>
      </c>
      <c r="H70" s="28">
        <v>104770</v>
      </c>
    </row>
    <row r="71" spans="1:8" ht="33.75" customHeight="1" x14ac:dyDescent="0.2">
      <c r="A71" s="105" t="s">
        <v>67</v>
      </c>
      <c r="B71" s="161">
        <v>804</v>
      </c>
      <c r="C71" s="13" t="s">
        <v>319</v>
      </c>
      <c r="D71" s="13" t="s">
        <v>244</v>
      </c>
      <c r="E71" s="13" t="s">
        <v>70</v>
      </c>
      <c r="F71" s="28">
        <f t="shared" ref="F71:H71" si="14">F72</f>
        <v>10000</v>
      </c>
      <c r="G71" s="28">
        <f t="shared" si="14"/>
        <v>10000</v>
      </c>
      <c r="H71" s="28">
        <f t="shared" si="14"/>
        <v>10000</v>
      </c>
    </row>
    <row r="72" spans="1:8" ht="33.75" customHeight="1" x14ac:dyDescent="0.2">
      <c r="A72" s="105" t="s">
        <v>5</v>
      </c>
      <c r="B72" s="161">
        <v>804</v>
      </c>
      <c r="C72" s="13" t="s">
        <v>319</v>
      </c>
      <c r="D72" s="13" t="s">
        <v>244</v>
      </c>
      <c r="E72" s="13" t="s">
        <v>6</v>
      </c>
      <c r="F72" s="28">
        <v>10000</v>
      </c>
      <c r="G72" s="28">
        <v>10000</v>
      </c>
      <c r="H72" s="28">
        <v>10000</v>
      </c>
    </row>
    <row r="73" spans="1:8" ht="84.75" customHeight="1" x14ac:dyDescent="0.2">
      <c r="A73" s="105" t="s">
        <v>246</v>
      </c>
      <c r="B73" s="161">
        <v>804</v>
      </c>
      <c r="C73" s="13" t="s">
        <v>319</v>
      </c>
      <c r="D73" s="13" t="s">
        <v>245</v>
      </c>
      <c r="E73" s="13"/>
      <c r="F73" s="28">
        <f t="shared" ref="F73:H75" si="15">F74</f>
        <v>143000</v>
      </c>
      <c r="G73" s="28">
        <f t="shared" si="15"/>
        <v>143000</v>
      </c>
      <c r="H73" s="28">
        <f t="shared" si="15"/>
        <v>143000</v>
      </c>
    </row>
    <row r="74" spans="1:8" ht="37.5" customHeight="1" x14ac:dyDescent="0.2">
      <c r="A74" s="105" t="s">
        <v>11</v>
      </c>
      <c r="B74" s="161">
        <v>804</v>
      </c>
      <c r="C74" s="13" t="s">
        <v>319</v>
      </c>
      <c r="D74" s="13" t="s">
        <v>247</v>
      </c>
      <c r="E74" s="13"/>
      <c r="F74" s="28">
        <f t="shared" si="15"/>
        <v>143000</v>
      </c>
      <c r="G74" s="28">
        <f t="shared" si="15"/>
        <v>143000</v>
      </c>
      <c r="H74" s="28">
        <f t="shared" si="15"/>
        <v>143000</v>
      </c>
    </row>
    <row r="75" spans="1:8" ht="54" customHeight="1" x14ac:dyDescent="0.2">
      <c r="A75" s="172" t="s">
        <v>77</v>
      </c>
      <c r="B75" s="161">
        <v>804</v>
      </c>
      <c r="C75" s="13" t="s">
        <v>319</v>
      </c>
      <c r="D75" s="13" t="s">
        <v>247</v>
      </c>
      <c r="E75" s="13" t="s">
        <v>71</v>
      </c>
      <c r="F75" s="28">
        <f t="shared" si="15"/>
        <v>143000</v>
      </c>
      <c r="G75" s="28">
        <f t="shared" si="15"/>
        <v>143000</v>
      </c>
      <c r="H75" s="28">
        <f t="shared" si="15"/>
        <v>143000</v>
      </c>
    </row>
    <row r="76" spans="1:8" ht="69" customHeight="1" x14ac:dyDescent="0.2">
      <c r="A76" s="172" t="s">
        <v>66</v>
      </c>
      <c r="B76" s="161">
        <v>804</v>
      </c>
      <c r="C76" s="13" t="s">
        <v>319</v>
      </c>
      <c r="D76" s="13" t="s">
        <v>247</v>
      </c>
      <c r="E76" s="13" t="s">
        <v>65</v>
      </c>
      <c r="F76" s="28">
        <v>143000</v>
      </c>
      <c r="G76" s="28">
        <v>143000</v>
      </c>
      <c r="H76" s="28">
        <v>143000</v>
      </c>
    </row>
    <row r="77" spans="1:8" ht="70.5" customHeight="1" x14ac:dyDescent="0.2">
      <c r="A77" s="105" t="s">
        <v>248</v>
      </c>
      <c r="B77" s="161">
        <v>804</v>
      </c>
      <c r="C77" s="13" t="s">
        <v>319</v>
      </c>
      <c r="D77" s="13" t="s">
        <v>249</v>
      </c>
      <c r="E77" s="13"/>
      <c r="F77" s="28">
        <f>F78</f>
        <v>354249.9</v>
      </c>
      <c r="G77" s="28">
        <f>G78</f>
        <v>355193.72</v>
      </c>
      <c r="H77" s="28">
        <f>H78</f>
        <v>354249.9</v>
      </c>
    </row>
    <row r="78" spans="1:8" ht="19.5" customHeight="1" x14ac:dyDescent="0.2">
      <c r="A78" s="105" t="s">
        <v>200</v>
      </c>
      <c r="B78" s="161">
        <v>804</v>
      </c>
      <c r="C78" s="13" t="s">
        <v>319</v>
      </c>
      <c r="D78" s="13" t="s">
        <v>277</v>
      </c>
      <c r="E78" s="13"/>
      <c r="F78" s="28">
        <f>F79+F81</f>
        <v>354249.9</v>
      </c>
      <c r="G78" s="28">
        <f>G79+G81</f>
        <v>355193.72</v>
      </c>
      <c r="H78" s="28">
        <f>H79+H81</f>
        <v>354249.9</v>
      </c>
    </row>
    <row r="79" spans="1:8" ht="55.5" customHeight="1" x14ac:dyDescent="0.2">
      <c r="A79" s="172" t="s">
        <v>77</v>
      </c>
      <c r="B79" s="161">
        <v>804</v>
      </c>
      <c r="C79" s="13" t="s">
        <v>319</v>
      </c>
      <c r="D79" s="13" t="s">
        <v>277</v>
      </c>
      <c r="E79" s="13" t="s">
        <v>71</v>
      </c>
      <c r="F79" s="28">
        <f t="shared" ref="F79:H79" si="16">F80</f>
        <v>289849.90000000002</v>
      </c>
      <c r="G79" s="28">
        <f t="shared" si="16"/>
        <v>290793.71999999997</v>
      </c>
      <c r="H79" s="28">
        <f t="shared" si="16"/>
        <v>289849.90000000002</v>
      </c>
    </row>
    <row r="80" spans="1:8" ht="66" customHeight="1" x14ac:dyDescent="0.2">
      <c r="A80" s="172" t="s">
        <v>66</v>
      </c>
      <c r="B80" s="161">
        <v>804</v>
      </c>
      <c r="C80" s="13" t="s">
        <v>319</v>
      </c>
      <c r="D80" s="13" t="s">
        <v>277</v>
      </c>
      <c r="E80" s="13" t="s">
        <v>65</v>
      </c>
      <c r="F80" s="28">
        <v>289849.90000000002</v>
      </c>
      <c r="G80" s="28">
        <v>290793.71999999997</v>
      </c>
      <c r="H80" s="28">
        <v>289849.90000000002</v>
      </c>
    </row>
    <row r="81" spans="1:11" ht="36.75" customHeight="1" x14ac:dyDescent="0.2">
      <c r="A81" s="172" t="s">
        <v>74</v>
      </c>
      <c r="B81" s="161">
        <v>804</v>
      </c>
      <c r="C81" s="13" t="s">
        <v>319</v>
      </c>
      <c r="D81" s="13" t="s">
        <v>277</v>
      </c>
      <c r="E81" s="13" t="s">
        <v>73</v>
      </c>
      <c r="F81" s="28">
        <f>F82</f>
        <v>64400</v>
      </c>
      <c r="G81" s="28">
        <f>G82</f>
        <v>64400</v>
      </c>
      <c r="H81" s="28">
        <f>H82</f>
        <v>64400</v>
      </c>
    </row>
    <row r="82" spans="1:11" ht="21.75" customHeight="1" x14ac:dyDescent="0.2">
      <c r="A82" s="105" t="s">
        <v>483</v>
      </c>
      <c r="B82" s="161">
        <v>804</v>
      </c>
      <c r="C82" s="13" t="s">
        <v>319</v>
      </c>
      <c r="D82" s="13" t="s">
        <v>277</v>
      </c>
      <c r="E82" s="13" t="s">
        <v>482</v>
      </c>
      <c r="F82" s="28">
        <v>64400</v>
      </c>
      <c r="G82" s="28">
        <v>64400</v>
      </c>
      <c r="H82" s="28">
        <v>64400</v>
      </c>
    </row>
    <row r="83" spans="1:11" ht="149.25" customHeight="1" x14ac:dyDescent="0.2">
      <c r="A83" s="105" t="s">
        <v>359</v>
      </c>
      <c r="B83" s="161">
        <v>804</v>
      </c>
      <c r="C83" s="13" t="s">
        <v>319</v>
      </c>
      <c r="D83" s="13" t="s">
        <v>253</v>
      </c>
      <c r="E83" s="13"/>
      <c r="F83" s="28">
        <f t="shared" ref="F83:H84" si="17">F84</f>
        <v>196087.6</v>
      </c>
      <c r="G83" s="28">
        <f t="shared" si="17"/>
        <v>196087.6</v>
      </c>
      <c r="H83" s="28">
        <f t="shared" si="17"/>
        <v>196087.6</v>
      </c>
    </row>
    <row r="84" spans="1:11" ht="50.25" customHeight="1" x14ac:dyDescent="0.2">
      <c r="A84" s="105" t="s">
        <v>255</v>
      </c>
      <c r="B84" s="161">
        <v>804</v>
      </c>
      <c r="C84" s="13" t="s">
        <v>319</v>
      </c>
      <c r="D84" s="13" t="s">
        <v>254</v>
      </c>
      <c r="E84" s="13"/>
      <c r="F84" s="28">
        <f t="shared" si="17"/>
        <v>196087.6</v>
      </c>
      <c r="G84" s="28">
        <f t="shared" si="17"/>
        <v>196087.6</v>
      </c>
      <c r="H84" s="28">
        <f t="shared" si="17"/>
        <v>196087.6</v>
      </c>
    </row>
    <row r="85" spans="1:11" ht="258" customHeight="1" x14ac:dyDescent="0.2">
      <c r="A85" s="172" t="s">
        <v>221</v>
      </c>
      <c r="B85" s="161">
        <v>804</v>
      </c>
      <c r="C85" s="13" t="s">
        <v>319</v>
      </c>
      <c r="D85" s="13" t="s">
        <v>256</v>
      </c>
      <c r="E85" s="13"/>
      <c r="F85" s="28">
        <f>F86+F88</f>
        <v>196087.6</v>
      </c>
      <c r="G85" s="28">
        <f>G86+G88</f>
        <v>196087.6</v>
      </c>
      <c r="H85" s="28">
        <f>H86+H88</f>
        <v>196087.6</v>
      </c>
    </row>
    <row r="86" spans="1:11" ht="150" customHeight="1" x14ac:dyDescent="0.2">
      <c r="A86" s="174" t="s">
        <v>63</v>
      </c>
      <c r="B86" s="161">
        <v>804</v>
      </c>
      <c r="C86" s="13" t="s">
        <v>319</v>
      </c>
      <c r="D86" s="13" t="s">
        <v>256</v>
      </c>
      <c r="E86" s="13" t="s">
        <v>64</v>
      </c>
      <c r="F86" s="28">
        <f>F87</f>
        <v>113441</v>
      </c>
      <c r="G86" s="28">
        <f>G87</f>
        <v>113441</v>
      </c>
      <c r="H86" s="28">
        <f>H87</f>
        <v>113441</v>
      </c>
    </row>
    <row r="87" spans="1:11" ht="52.5" customHeight="1" x14ac:dyDescent="0.2">
      <c r="A87" s="172" t="s">
        <v>68</v>
      </c>
      <c r="B87" s="161">
        <v>804</v>
      </c>
      <c r="C87" s="13" t="s">
        <v>319</v>
      </c>
      <c r="D87" s="13" t="s">
        <v>256</v>
      </c>
      <c r="E87" s="13" t="s">
        <v>69</v>
      </c>
      <c r="F87" s="28">
        <v>113441</v>
      </c>
      <c r="G87" s="28">
        <v>113441</v>
      </c>
      <c r="H87" s="28">
        <v>113441</v>
      </c>
    </row>
    <row r="88" spans="1:11" ht="53.25" customHeight="1" x14ac:dyDescent="0.2">
      <c r="A88" s="172" t="s">
        <v>77</v>
      </c>
      <c r="B88" s="161">
        <v>804</v>
      </c>
      <c r="C88" s="13" t="s">
        <v>319</v>
      </c>
      <c r="D88" s="13" t="s">
        <v>256</v>
      </c>
      <c r="E88" s="13" t="s">
        <v>71</v>
      </c>
      <c r="F88" s="28">
        <f t="shared" ref="F88:H88" si="18">F89</f>
        <v>82646.600000000006</v>
      </c>
      <c r="G88" s="28">
        <f t="shared" si="18"/>
        <v>82646.600000000006</v>
      </c>
      <c r="H88" s="28">
        <f t="shared" si="18"/>
        <v>82646.600000000006</v>
      </c>
    </row>
    <row r="89" spans="1:11" ht="67.5" customHeight="1" x14ac:dyDescent="0.2">
      <c r="A89" s="172" t="s">
        <v>66</v>
      </c>
      <c r="B89" s="161">
        <v>804</v>
      </c>
      <c r="C89" s="13" t="s">
        <v>319</v>
      </c>
      <c r="D89" s="13" t="s">
        <v>256</v>
      </c>
      <c r="E89" s="13" t="s">
        <v>65</v>
      </c>
      <c r="F89" s="28">
        <v>82646.600000000006</v>
      </c>
      <c r="G89" s="28">
        <v>82646.600000000006</v>
      </c>
      <c r="H89" s="28">
        <v>82646.600000000006</v>
      </c>
    </row>
    <row r="90" spans="1:11" ht="118.5" customHeight="1" x14ac:dyDescent="0.2">
      <c r="A90" s="105" t="s">
        <v>379</v>
      </c>
      <c r="B90" s="161">
        <v>804</v>
      </c>
      <c r="C90" s="13" t="s">
        <v>319</v>
      </c>
      <c r="D90" s="13" t="s">
        <v>257</v>
      </c>
      <c r="E90" s="14"/>
      <c r="F90" s="28">
        <f>F91+F95+F99+F103</f>
        <v>1175429.6800000002</v>
      </c>
      <c r="G90" s="28">
        <f>G91+G95+G99+G103</f>
        <v>1175429.6800000002</v>
      </c>
      <c r="H90" s="28">
        <f>H91+H95+H99+H103</f>
        <v>1075429.6800000002</v>
      </c>
    </row>
    <row r="91" spans="1:11" ht="85.5" customHeight="1" x14ac:dyDescent="0.2">
      <c r="A91" s="105" t="s">
        <v>261</v>
      </c>
      <c r="B91" s="161">
        <v>804</v>
      </c>
      <c r="C91" s="13" t="s">
        <v>319</v>
      </c>
      <c r="D91" s="13" t="s">
        <v>258</v>
      </c>
      <c r="E91" s="14"/>
      <c r="F91" s="28">
        <f>F92</f>
        <v>100000</v>
      </c>
      <c r="G91" s="28">
        <f>G92</f>
        <v>100000</v>
      </c>
      <c r="H91" s="28">
        <f>H92</f>
        <v>100000</v>
      </c>
    </row>
    <row r="92" spans="1:11" ht="84" customHeight="1" x14ac:dyDescent="0.2">
      <c r="A92" s="172" t="s">
        <v>75</v>
      </c>
      <c r="B92" s="161">
        <v>804</v>
      </c>
      <c r="C92" s="13" t="s">
        <v>319</v>
      </c>
      <c r="D92" s="13" t="s">
        <v>384</v>
      </c>
      <c r="E92" s="14"/>
      <c r="F92" s="28">
        <f t="shared" ref="F92:H93" si="19">F93</f>
        <v>100000</v>
      </c>
      <c r="G92" s="28">
        <f t="shared" si="19"/>
        <v>100000</v>
      </c>
      <c r="H92" s="28">
        <f t="shared" si="19"/>
        <v>100000</v>
      </c>
    </row>
    <row r="93" spans="1:11" ht="53.25" customHeight="1" x14ac:dyDescent="0.2">
      <c r="A93" s="172" t="s">
        <v>77</v>
      </c>
      <c r="B93" s="161">
        <v>804</v>
      </c>
      <c r="C93" s="13" t="s">
        <v>319</v>
      </c>
      <c r="D93" s="13" t="s">
        <v>384</v>
      </c>
      <c r="E93" s="13" t="s">
        <v>71</v>
      </c>
      <c r="F93" s="28">
        <f t="shared" si="19"/>
        <v>100000</v>
      </c>
      <c r="G93" s="28">
        <f t="shared" si="19"/>
        <v>100000</v>
      </c>
      <c r="H93" s="28">
        <f t="shared" si="19"/>
        <v>100000</v>
      </c>
    </row>
    <row r="94" spans="1:11" ht="67.5" customHeight="1" x14ac:dyDescent="0.2">
      <c r="A94" s="172" t="s">
        <v>66</v>
      </c>
      <c r="B94" s="161">
        <v>804</v>
      </c>
      <c r="C94" s="13" t="s">
        <v>319</v>
      </c>
      <c r="D94" s="13" t="s">
        <v>384</v>
      </c>
      <c r="E94" s="13" t="s">
        <v>65</v>
      </c>
      <c r="F94" s="28">
        <v>100000</v>
      </c>
      <c r="G94" s="28">
        <v>100000</v>
      </c>
      <c r="H94" s="28">
        <v>100000</v>
      </c>
      <c r="K94" s="205"/>
    </row>
    <row r="95" spans="1:11" ht="51.75" customHeight="1" x14ac:dyDescent="0.2">
      <c r="A95" s="105" t="s">
        <v>263</v>
      </c>
      <c r="B95" s="161">
        <v>804</v>
      </c>
      <c r="C95" s="13" t="s">
        <v>319</v>
      </c>
      <c r="D95" s="13" t="s">
        <v>260</v>
      </c>
      <c r="E95" s="14"/>
      <c r="F95" s="28">
        <f>F96</f>
        <v>875429.68</v>
      </c>
      <c r="G95" s="28">
        <f>G96</f>
        <v>875429.68</v>
      </c>
      <c r="H95" s="28">
        <f>H96</f>
        <v>775429.68</v>
      </c>
    </row>
    <row r="96" spans="1:11" ht="33" customHeight="1" x14ac:dyDescent="0.2">
      <c r="A96" s="105" t="s">
        <v>11</v>
      </c>
      <c r="B96" s="161">
        <v>804</v>
      </c>
      <c r="C96" s="13" t="s">
        <v>319</v>
      </c>
      <c r="D96" s="13" t="s">
        <v>383</v>
      </c>
      <c r="E96" s="13"/>
      <c r="F96" s="28">
        <f t="shared" ref="F96:H97" si="20">F97</f>
        <v>875429.68</v>
      </c>
      <c r="G96" s="28">
        <f t="shared" si="20"/>
        <v>875429.68</v>
      </c>
      <c r="H96" s="28">
        <f t="shared" si="20"/>
        <v>775429.68</v>
      </c>
    </row>
    <row r="97" spans="1:8" ht="51.75" customHeight="1" x14ac:dyDescent="0.2">
      <c r="A97" s="172" t="s">
        <v>77</v>
      </c>
      <c r="B97" s="161">
        <v>804</v>
      </c>
      <c r="C97" s="13" t="s">
        <v>319</v>
      </c>
      <c r="D97" s="13" t="s">
        <v>383</v>
      </c>
      <c r="E97" s="13" t="s">
        <v>71</v>
      </c>
      <c r="F97" s="28">
        <f t="shared" si="20"/>
        <v>875429.68</v>
      </c>
      <c r="G97" s="28">
        <f t="shared" si="20"/>
        <v>875429.68</v>
      </c>
      <c r="H97" s="28">
        <f t="shared" si="20"/>
        <v>775429.68</v>
      </c>
    </row>
    <row r="98" spans="1:8" ht="66" customHeight="1" x14ac:dyDescent="0.2">
      <c r="A98" s="172" t="s">
        <v>66</v>
      </c>
      <c r="B98" s="161">
        <v>804</v>
      </c>
      <c r="C98" s="13" t="s">
        <v>319</v>
      </c>
      <c r="D98" s="13" t="s">
        <v>383</v>
      </c>
      <c r="E98" s="13" t="s">
        <v>65</v>
      </c>
      <c r="F98" s="28">
        <v>875429.68</v>
      </c>
      <c r="G98" s="28">
        <v>875429.68</v>
      </c>
      <c r="H98" s="28">
        <v>775429.68</v>
      </c>
    </row>
    <row r="99" spans="1:8" ht="35.25" customHeight="1" x14ac:dyDescent="0.2">
      <c r="A99" s="105" t="s">
        <v>265</v>
      </c>
      <c r="B99" s="161">
        <v>804</v>
      </c>
      <c r="C99" s="13" t="s">
        <v>319</v>
      </c>
      <c r="D99" s="13" t="s">
        <v>262</v>
      </c>
      <c r="E99" s="14"/>
      <c r="F99" s="28">
        <f>F100</f>
        <v>60000</v>
      </c>
      <c r="G99" s="28">
        <f>G100</f>
        <v>60000</v>
      </c>
      <c r="H99" s="28">
        <f>H100</f>
        <v>60000</v>
      </c>
    </row>
    <row r="100" spans="1:8" ht="21.75" customHeight="1" x14ac:dyDescent="0.2">
      <c r="A100" s="105" t="s">
        <v>200</v>
      </c>
      <c r="B100" s="161">
        <v>804</v>
      </c>
      <c r="C100" s="13" t="s">
        <v>319</v>
      </c>
      <c r="D100" s="13" t="s">
        <v>382</v>
      </c>
      <c r="E100" s="13"/>
      <c r="F100" s="28">
        <f t="shared" ref="F100:H101" si="21">F101</f>
        <v>60000</v>
      </c>
      <c r="G100" s="28">
        <f t="shared" si="21"/>
        <v>60000</v>
      </c>
      <c r="H100" s="28">
        <f t="shared" si="21"/>
        <v>60000</v>
      </c>
    </row>
    <row r="101" spans="1:8" ht="39" customHeight="1" x14ac:dyDescent="0.2">
      <c r="A101" s="105" t="s">
        <v>67</v>
      </c>
      <c r="B101" s="161">
        <v>804</v>
      </c>
      <c r="C101" s="13" t="s">
        <v>319</v>
      </c>
      <c r="D101" s="13" t="s">
        <v>382</v>
      </c>
      <c r="E101" s="13" t="s">
        <v>70</v>
      </c>
      <c r="F101" s="28">
        <f t="shared" si="21"/>
        <v>60000</v>
      </c>
      <c r="G101" s="28">
        <f t="shared" si="21"/>
        <v>60000</v>
      </c>
      <c r="H101" s="28">
        <f t="shared" si="21"/>
        <v>60000</v>
      </c>
    </row>
    <row r="102" spans="1:8" ht="19.5" customHeight="1" x14ac:dyDescent="0.2">
      <c r="A102" s="105" t="s">
        <v>162</v>
      </c>
      <c r="B102" s="161">
        <v>804</v>
      </c>
      <c r="C102" s="13" t="s">
        <v>319</v>
      </c>
      <c r="D102" s="13" t="s">
        <v>382</v>
      </c>
      <c r="E102" s="13" t="s">
        <v>163</v>
      </c>
      <c r="F102" s="28">
        <v>60000</v>
      </c>
      <c r="G102" s="28">
        <v>60000</v>
      </c>
      <c r="H102" s="28">
        <v>60000</v>
      </c>
    </row>
    <row r="103" spans="1:8" ht="69" customHeight="1" x14ac:dyDescent="0.2">
      <c r="A103" s="105" t="s">
        <v>266</v>
      </c>
      <c r="B103" s="161">
        <v>804</v>
      </c>
      <c r="C103" s="13" t="s">
        <v>319</v>
      </c>
      <c r="D103" s="13" t="s">
        <v>264</v>
      </c>
      <c r="E103" s="14"/>
      <c r="F103" s="28">
        <f>F104</f>
        <v>140000</v>
      </c>
      <c r="G103" s="28">
        <f>G104</f>
        <v>140000</v>
      </c>
      <c r="H103" s="28">
        <f>H104</f>
        <v>140000</v>
      </c>
    </row>
    <row r="104" spans="1:8" ht="36" customHeight="1" x14ac:dyDescent="0.2">
      <c r="A104" s="172" t="s">
        <v>214</v>
      </c>
      <c r="B104" s="161">
        <v>804</v>
      </c>
      <c r="C104" s="13" t="s">
        <v>319</v>
      </c>
      <c r="D104" s="13" t="s">
        <v>381</v>
      </c>
      <c r="E104" s="13"/>
      <c r="F104" s="28">
        <f t="shared" ref="F104:H105" si="22">F105</f>
        <v>140000</v>
      </c>
      <c r="G104" s="28">
        <f t="shared" si="22"/>
        <v>140000</v>
      </c>
      <c r="H104" s="28">
        <f t="shared" si="22"/>
        <v>140000</v>
      </c>
    </row>
    <row r="105" spans="1:8" ht="52.5" customHeight="1" x14ac:dyDescent="0.2">
      <c r="A105" s="172" t="s">
        <v>77</v>
      </c>
      <c r="B105" s="161">
        <v>804</v>
      </c>
      <c r="C105" s="13" t="s">
        <v>319</v>
      </c>
      <c r="D105" s="13" t="s">
        <v>381</v>
      </c>
      <c r="E105" s="13" t="s">
        <v>71</v>
      </c>
      <c r="F105" s="28">
        <f t="shared" si="22"/>
        <v>140000</v>
      </c>
      <c r="G105" s="28">
        <f t="shared" si="22"/>
        <v>140000</v>
      </c>
      <c r="H105" s="28">
        <f t="shared" si="22"/>
        <v>140000</v>
      </c>
    </row>
    <row r="106" spans="1:8" ht="67.5" customHeight="1" x14ac:dyDescent="0.2">
      <c r="A106" s="172" t="s">
        <v>66</v>
      </c>
      <c r="B106" s="161">
        <v>804</v>
      </c>
      <c r="C106" s="13" t="s">
        <v>319</v>
      </c>
      <c r="D106" s="13" t="s">
        <v>381</v>
      </c>
      <c r="E106" s="13" t="s">
        <v>65</v>
      </c>
      <c r="F106" s="28">
        <v>140000</v>
      </c>
      <c r="G106" s="28">
        <v>140000</v>
      </c>
      <c r="H106" s="28">
        <v>140000</v>
      </c>
    </row>
    <row r="107" spans="1:8" ht="99.95" customHeight="1" x14ac:dyDescent="0.2">
      <c r="A107" s="105" t="s">
        <v>380</v>
      </c>
      <c r="B107" s="161">
        <v>804</v>
      </c>
      <c r="C107" s="13" t="s">
        <v>319</v>
      </c>
      <c r="D107" s="13" t="s">
        <v>259</v>
      </c>
      <c r="E107" s="14"/>
      <c r="F107" s="28">
        <f t="shared" ref="F107:H108" si="23">F108</f>
        <v>1509</v>
      </c>
      <c r="G107" s="28">
        <f t="shared" si="23"/>
        <v>1509</v>
      </c>
      <c r="H107" s="28">
        <f t="shared" si="23"/>
        <v>1509</v>
      </c>
    </row>
    <row r="108" spans="1:8" ht="85.5" customHeight="1" x14ac:dyDescent="0.2">
      <c r="A108" s="105" t="s">
        <v>269</v>
      </c>
      <c r="B108" s="161">
        <v>804</v>
      </c>
      <c r="C108" s="13" t="s">
        <v>319</v>
      </c>
      <c r="D108" s="13" t="s">
        <v>271</v>
      </c>
      <c r="E108" s="14"/>
      <c r="F108" s="28">
        <f t="shared" si="23"/>
        <v>1509</v>
      </c>
      <c r="G108" s="28">
        <f t="shared" si="23"/>
        <v>1509</v>
      </c>
      <c r="H108" s="28">
        <f t="shared" si="23"/>
        <v>1509</v>
      </c>
    </row>
    <row r="109" spans="1:8" ht="101.25" customHeight="1" x14ac:dyDescent="0.2">
      <c r="A109" s="105" t="s">
        <v>216</v>
      </c>
      <c r="B109" s="161">
        <v>804</v>
      </c>
      <c r="C109" s="13" t="s">
        <v>319</v>
      </c>
      <c r="D109" s="13" t="s">
        <v>272</v>
      </c>
      <c r="E109" s="13"/>
      <c r="F109" s="28">
        <f>F110</f>
        <v>1509</v>
      </c>
      <c r="G109" s="28">
        <f>G110</f>
        <v>1509</v>
      </c>
      <c r="H109" s="28">
        <f>H110</f>
        <v>1509</v>
      </c>
    </row>
    <row r="110" spans="1:8" ht="20.25" customHeight="1" x14ac:dyDescent="0.2">
      <c r="A110" s="175" t="s">
        <v>218</v>
      </c>
      <c r="B110" s="161">
        <v>804</v>
      </c>
      <c r="C110" s="13" t="s">
        <v>319</v>
      </c>
      <c r="D110" s="13" t="s">
        <v>272</v>
      </c>
      <c r="E110" s="13" t="s">
        <v>217</v>
      </c>
      <c r="F110" s="28">
        <f>F111</f>
        <v>1509</v>
      </c>
      <c r="G110" s="28">
        <f t="shared" ref="G110:H110" si="24">G111</f>
        <v>1509</v>
      </c>
      <c r="H110" s="28">
        <f t="shared" si="24"/>
        <v>1509</v>
      </c>
    </row>
    <row r="111" spans="1:8" ht="34.5" customHeight="1" x14ac:dyDescent="0.2">
      <c r="A111" s="105" t="s">
        <v>219</v>
      </c>
      <c r="B111" s="161">
        <v>804</v>
      </c>
      <c r="C111" s="13" t="s">
        <v>319</v>
      </c>
      <c r="D111" s="13" t="s">
        <v>272</v>
      </c>
      <c r="E111" s="13" t="s">
        <v>215</v>
      </c>
      <c r="F111" s="28">
        <v>1509</v>
      </c>
      <c r="G111" s="28">
        <v>1509</v>
      </c>
      <c r="H111" s="28">
        <v>1509</v>
      </c>
    </row>
    <row r="112" spans="1:8" ht="138" customHeight="1" x14ac:dyDescent="0.2">
      <c r="A112" s="178" t="s">
        <v>530</v>
      </c>
      <c r="B112" s="161">
        <v>804</v>
      </c>
      <c r="C112" s="13" t="s">
        <v>319</v>
      </c>
      <c r="D112" s="13" t="s">
        <v>146</v>
      </c>
      <c r="E112" s="13"/>
      <c r="F112" s="28">
        <f t="shared" ref="F112:H115" si="25">F113</f>
        <v>100000</v>
      </c>
      <c r="G112" s="28">
        <f t="shared" si="25"/>
        <v>100000</v>
      </c>
      <c r="H112" s="28">
        <f t="shared" si="25"/>
        <v>100000</v>
      </c>
    </row>
    <row r="113" spans="1:8" ht="56.25" customHeight="1" x14ac:dyDescent="0.2">
      <c r="A113" s="178" t="s">
        <v>275</v>
      </c>
      <c r="B113" s="161">
        <v>804</v>
      </c>
      <c r="C113" s="13" t="s">
        <v>319</v>
      </c>
      <c r="D113" s="13" t="s">
        <v>276</v>
      </c>
      <c r="E113" s="13"/>
      <c r="F113" s="28">
        <f t="shared" si="25"/>
        <v>100000</v>
      </c>
      <c r="G113" s="28">
        <f t="shared" si="25"/>
        <v>100000</v>
      </c>
      <c r="H113" s="28">
        <f t="shared" si="25"/>
        <v>100000</v>
      </c>
    </row>
    <row r="114" spans="1:8" ht="64.5" customHeight="1" x14ac:dyDescent="0.2">
      <c r="A114" s="76" t="s">
        <v>413</v>
      </c>
      <c r="B114" s="161">
        <v>804</v>
      </c>
      <c r="C114" s="13" t="s">
        <v>319</v>
      </c>
      <c r="D114" s="13" t="s">
        <v>412</v>
      </c>
      <c r="E114" s="13"/>
      <c r="F114" s="28">
        <f t="shared" si="25"/>
        <v>100000</v>
      </c>
      <c r="G114" s="28">
        <f t="shared" si="25"/>
        <v>100000</v>
      </c>
      <c r="H114" s="28">
        <f t="shared" si="25"/>
        <v>100000</v>
      </c>
    </row>
    <row r="115" spans="1:8" ht="54" customHeight="1" x14ac:dyDescent="0.2">
      <c r="A115" s="172" t="s">
        <v>77</v>
      </c>
      <c r="B115" s="161">
        <v>804</v>
      </c>
      <c r="C115" s="13" t="s">
        <v>319</v>
      </c>
      <c r="D115" s="13" t="s">
        <v>412</v>
      </c>
      <c r="E115" s="13" t="s">
        <v>71</v>
      </c>
      <c r="F115" s="28">
        <f t="shared" si="25"/>
        <v>100000</v>
      </c>
      <c r="G115" s="28">
        <f t="shared" si="25"/>
        <v>100000</v>
      </c>
      <c r="H115" s="28">
        <f t="shared" si="25"/>
        <v>100000</v>
      </c>
    </row>
    <row r="116" spans="1:8" ht="69" customHeight="1" x14ac:dyDescent="0.2">
      <c r="A116" s="172" t="s">
        <v>66</v>
      </c>
      <c r="B116" s="161">
        <v>804</v>
      </c>
      <c r="C116" s="13" t="s">
        <v>319</v>
      </c>
      <c r="D116" s="13" t="s">
        <v>412</v>
      </c>
      <c r="E116" s="13" t="s">
        <v>65</v>
      </c>
      <c r="F116" s="28">
        <v>100000</v>
      </c>
      <c r="G116" s="28">
        <v>100000</v>
      </c>
      <c r="H116" s="28">
        <v>100000</v>
      </c>
    </row>
    <row r="117" spans="1:8" ht="116.25" customHeight="1" x14ac:dyDescent="0.2">
      <c r="A117" s="178" t="s">
        <v>531</v>
      </c>
      <c r="B117" s="161">
        <v>804</v>
      </c>
      <c r="C117" s="13" t="s">
        <v>319</v>
      </c>
      <c r="D117" s="13" t="s">
        <v>532</v>
      </c>
      <c r="E117" s="13"/>
      <c r="F117" s="28">
        <f>F120</f>
        <v>60000</v>
      </c>
      <c r="G117" s="28">
        <f>G120</f>
        <v>60000</v>
      </c>
      <c r="H117" s="28">
        <f>H120</f>
        <v>60000</v>
      </c>
    </row>
    <row r="118" spans="1:8" ht="183" customHeight="1" x14ac:dyDescent="0.2">
      <c r="A118" s="172" t="s">
        <v>533</v>
      </c>
      <c r="B118" s="161">
        <v>804</v>
      </c>
      <c r="C118" s="13" t="s">
        <v>319</v>
      </c>
      <c r="D118" s="13" t="s">
        <v>534</v>
      </c>
      <c r="E118" s="13"/>
      <c r="F118" s="28">
        <f>F119</f>
        <v>60000</v>
      </c>
      <c r="G118" s="28">
        <f>G119</f>
        <v>60000</v>
      </c>
      <c r="H118" s="28">
        <f>H119</f>
        <v>60000</v>
      </c>
    </row>
    <row r="119" spans="1:8" ht="168" customHeight="1" x14ac:dyDescent="0.2">
      <c r="A119" s="172" t="s">
        <v>535</v>
      </c>
      <c r="B119" s="161">
        <v>804</v>
      </c>
      <c r="C119" s="13" t="s">
        <v>319</v>
      </c>
      <c r="D119" s="13" t="s">
        <v>536</v>
      </c>
      <c r="E119" s="13"/>
      <c r="F119" s="28">
        <f>F121</f>
        <v>60000</v>
      </c>
      <c r="G119" s="28">
        <f>G121</f>
        <v>60000</v>
      </c>
      <c r="H119" s="28">
        <f>H121</f>
        <v>60000</v>
      </c>
    </row>
    <row r="120" spans="1:8" ht="49.5" customHeight="1" x14ac:dyDescent="0.2">
      <c r="A120" s="172" t="s">
        <v>77</v>
      </c>
      <c r="B120" s="161">
        <v>804</v>
      </c>
      <c r="C120" s="13" t="s">
        <v>319</v>
      </c>
      <c r="D120" s="13" t="s">
        <v>536</v>
      </c>
      <c r="E120" s="13" t="s">
        <v>71</v>
      </c>
      <c r="F120" s="28">
        <f>F121</f>
        <v>60000</v>
      </c>
      <c r="G120" s="28">
        <f t="shared" ref="G120:H120" si="26">G121</f>
        <v>60000</v>
      </c>
      <c r="H120" s="28">
        <f t="shared" si="26"/>
        <v>60000</v>
      </c>
    </row>
    <row r="121" spans="1:8" ht="66.75" customHeight="1" x14ac:dyDescent="0.2">
      <c r="A121" s="172" t="s">
        <v>66</v>
      </c>
      <c r="B121" s="161">
        <v>804</v>
      </c>
      <c r="C121" s="13" t="s">
        <v>319</v>
      </c>
      <c r="D121" s="13" t="s">
        <v>536</v>
      </c>
      <c r="E121" s="13" t="s">
        <v>65</v>
      </c>
      <c r="F121" s="28">
        <v>60000</v>
      </c>
      <c r="G121" s="28">
        <v>60000</v>
      </c>
      <c r="H121" s="28">
        <v>60000</v>
      </c>
    </row>
    <row r="122" spans="1:8" ht="18" customHeight="1" x14ac:dyDescent="0.2">
      <c r="A122" s="100" t="s">
        <v>320</v>
      </c>
      <c r="B122" s="188">
        <v>804</v>
      </c>
      <c r="C122" s="14" t="s">
        <v>321</v>
      </c>
      <c r="D122" s="14"/>
      <c r="E122" s="14"/>
      <c r="F122" s="27">
        <f>F123</f>
        <v>661670.72</v>
      </c>
      <c r="G122" s="27">
        <f t="shared" ref="G122:H125" si="27">G123</f>
        <v>668405.97</v>
      </c>
      <c r="H122" s="27">
        <f t="shared" si="27"/>
        <v>694392.26</v>
      </c>
    </row>
    <row r="123" spans="1:8" ht="33" customHeight="1" x14ac:dyDescent="0.2">
      <c r="A123" s="100" t="s">
        <v>322</v>
      </c>
      <c r="B123" s="188">
        <v>804</v>
      </c>
      <c r="C123" s="14" t="s">
        <v>323</v>
      </c>
      <c r="D123" s="14"/>
      <c r="E123" s="14"/>
      <c r="F123" s="27">
        <f>F124</f>
        <v>661670.72</v>
      </c>
      <c r="G123" s="27">
        <f t="shared" si="27"/>
        <v>668405.97</v>
      </c>
      <c r="H123" s="27">
        <f t="shared" si="27"/>
        <v>694392.26</v>
      </c>
    </row>
    <row r="124" spans="1:8" ht="56.25" customHeight="1" x14ac:dyDescent="0.2">
      <c r="A124" s="172" t="s">
        <v>301</v>
      </c>
      <c r="B124" s="161">
        <v>804</v>
      </c>
      <c r="C124" s="176" t="s">
        <v>323</v>
      </c>
      <c r="D124" s="13" t="s">
        <v>304</v>
      </c>
      <c r="E124" s="13"/>
      <c r="F124" s="28">
        <f>F125</f>
        <v>661670.72</v>
      </c>
      <c r="G124" s="28">
        <f t="shared" si="27"/>
        <v>668405.97</v>
      </c>
      <c r="H124" s="28">
        <f t="shared" si="27"/>
        <v>694392.26</v>
      </c>
    </row>
    <row r="125" spans="1:8" ht="53.25" customHeight="1" x14ac:dyDescent="0.2">
      <c r="A125" s="172" t="s">
        <v>302</v>
      </c>
      <c r="B125" s="161">
        <v>804</v>
      </c>
      <c r="C125" s="176" t="s">
        <v>323</v>
      </c>
      <c r="D125" s="13" t="s">
        <v>305</v>
      </c>
      <c r="E125" s="13"/>
      <c r="F125" s="28">
        <f>F126</f>
        <v>661670.72</v>
      </c>
      <c r="G125" s="28">
        <f t="shared" si="27"/>
        <v>668405.97</v>
      </c>
      <c r="H125" s="28">
        <f t="shared" si="27"/>
        <v>694392.26</v>
      </c>
    </row>
    <row r="126" spans="1:8" ht="69" customHeight="1" x14ac:dyDescent="0.2">
      <c r="A126" s="172" t="s">
        <v>303</v>
      </c>
      <c r="B126" s="161">
        <v>804</v>
      </c>
      <c r="C126" s="176" t="s">
        <v>323</v>
      </c>
      <c r="D126" s="13" t="s">
        <v>306</v>
      </c>
      <c r="E126" s="13"/>
      <c r="F126" s="28">
        <f>F127+F129</f>
        <v>661670.72</v>
      </c>
      <c r="G126" s="28">
        <f>G127+G129</f>
        <v>668405.97</v>
      </c>
      <c r="H126" s="28">
        <f>H127+H129</f>
        <v>694392.26</v>
      </c>
    </row>
    <row r="127" spans="1:8" ht="150" customHeight="1" x14ac:dyDescent="0.2">
      <c r="A127" s="172" t="s">
        <v>63</v>
      </c>
      <c r="B127" s="161">
        <v>804</v>
      </c>
      <c r="C127" s="176" t="s">
        <v>323</v>
      </c>
      <c r="D127" s="13" t="s">
        <v>306</v>
      </c>
      <c r="E127" s="13" t="s">
        <v>64</v>
      </c>
      <c r="F127" s="28">
        <f>F128</f>
        <v>624000</v>
      </c>
      <c r="G127" s="28">
        <f>G128</f>
        <v>640837.53</v>
      </c>
      <c r="H127" s="28">
        <f>H128</f>
        <v>666801.24</v>
      </c>
    </row>
    <row r="128" spans="1:8" ht="47.25" customHeight="1" x14ac:dyDescent="0.25">
      <c r="A128" s="196" t="s">
        <v>68</v>
      </c>
      <c r="B128" s="161">
        <v>804</v>
      </c>
      <c r="C128" s="176" t="s">
        <v>323</v>
      </c>
      <c r="D128" s="13" t="s">
        <v>306</v>
      </c>
      <c r="E128" s="13" t="s">
        <v>69</v>
      </c>
      <c r="F128" s="28">
        <v>624000</v>
      </c>
      <c r="G128" s="28">
        <v>640837.53</v>
      </c>
      <c r="H128" s="28">
        <v>666801.24</v>
      </c>
    </row>
    <row r="129" spans="1:8" ht="51.75" customHeight="1" x14ac:dyDescent="0.2">
      <c r="A129" s="172" t="s">
        <v>77</v>
      </c>
      <c r="B129" s="161">
        <v>804</v>
      </c>
      <c r="C129" s="176" t="s">
        <v>323</v>
      </c>
      <c r="D129" s="13" t="s">
        <v>306</v>
      </c>
      <c r="E129" s="13" t="s">
        <v>71</v>
      </c>
      <c r="F129" s="28">
        <f>F130</f>
        <v>37670.720000000001</v>
      </c>
      <c r="G129" s="28">
        <f>G130</f>
        <v>27568.44</v>
      </c>
      <c r="H129" s="28">
        <f>H130</f>
        <v>27591.02</v>
      </c>
    </row>
    <row r="130" spans="1:8" ht="69" customHeight="1" x14ac:dyDescent="0.2">
      <c r="A130" s="172" t="s">
        <v>66</v>
      </c>
      <c r="B130" s="161">
        <v>804</v>
      </c>
      <c r="C130" s="176" t="s">
        <v>323</v>
      </c>
      <c r="D130" s="13" t="s">
        <v>306</v>
      </c>
      <c r="E130" s="13" t="s">
        <v>65</v>
      </c>
      <c r="F130" s="28">
        <v>37670.720000000001</v>
      </c>
      <c r="G130" s="28">
        <v>27568.44</v>
      </c>
      <c r="H130" s="28">
        <v>27591.02</v>
      </c>
    </row>
    <row r="131" spans="1:8" ht="51" customHeight="1" x14ac:dyDescent="0.2">
      <c r="A131" s="100" t="s">
        <v>324</v>
      </c>
      <c r="B131" s="188">
        <v>804</v>
      </c>
      <c r="C131" s="14" t="s">
        <v>325</v>
      </c>
      <c r="D131" s="14"/>
      <c r="E131" s="14"/>
      <c r="F131" s="27">
        <f>F132+F139</f>
        <v>554500</v>
      </c>
      <c r="G131" s="27">
        <f>G132+G139</f>
        <v>554500</v>
      </c>
      <c r="H131" s="27">
        <f>H132+H139</f>
        <v>554500</v>
      </c>
    </row>
    <row r="132" spans="1:8" ht="100.5" customHeight="1" x14ac:dyDescent="0.2">
      <c r="A132" s="100" t="s">
        <v>537</v>
      </c>
      <c r="B132" s="188">
        <v>804</v>
      </c>
      <c r="C132" s="14" t="s">
        <v>404</v>
      </c>
      <c r="D132" s="14"/>
      <c r="E132" s="14"/>
      <c r="F132" s="27">
        <f t="shared" ref="F132:H136" si="28">F133</f>
        <v>4500</v>
      </c>
      <c r="G132" s="27">
        <f t="shared" si="28"/>
        <v>4500</v>
      </c>
      <c r="H132" s="27">
        <f t="shared" si="28"/>
        <v>4500</v>
      </c>
    </row>
    <row r="133" spans="1:8" ht="54" customHeight="1" x14ac:dyDescent="0.2">
      <c r="A133" s="105" t="s">
        <v>60</v>
      </c>
      <c r="B133" s="161">
        <v>804</v>
      </c>
      <c r="C133" s="13" t="s">
        <v>404</v>
      </c>
      <c r="D133" s="177" t="s">
        <v>143</v>
      </c>
      <c r="E133" s="13"/>
      <c r="F133" s="28">
        <f t="shared" si="28"/>
        <v>4500</v>
      </c>
      <c r="G133" s="28">
        <f t="shared" si="28"/>
        <v>4500</v>
      </c>
      <c r="H133" s="28">
        <f t="shared" si="28"/>
        <v>4500</v>
      </c>
    </row>
    <row r="134" spans="1:8" ht="99.95" customHeight="1" x14ac:dyDescent="0.2">
      <c r="A134" s="105" t="s">
        <v>309</v>
      </c>
      <c r="B134" s="161">
        <v>804</v>
      </c>
      <c r="C134" s="13" t="s">
        <v>404</v>
      </c>
      <c r="D134" s="13" t="s">
        <v>307</v>
      </c>
      <c r="E134" s="13"/>
      <c r="F134" s="28">
        <f t="shared" si="28"/>
        <v>4500</v>
      </c>
      <c r="G134" s="28">
        <f t="shared" si="28"/>
        <v>4500</v>
      </c>
      <c r="H134" s="28">
        <f t="shared" si="28"/>
        <v>4500</v>
      </c>
    </row>
    <row r="135" spans="1:8" ht="99.95" customHeight="1" x14ac:dyDescent="0.2">
      <c r="A135" s="105" t="s">
        <v>216</v>
      </c>
      <c r="B135" s="161">
        <v>804</v>
      </c>
      <c r="C135" s="13" t="s">
        <v>404</v>
      </c>
      <c r="D135" s="13" t="s">
        <v>308</v>
      </c>
      <c r="E135" s="13"/>
      <c r="F135" s="28">
        <f t="shared" si="28"/>
        <v>4500</v>
      </c>
      <c r="G135" s="28">
        <f t="shared" si="28"/>
        <v>4500</v>
      </c>
      <c r="H135" s="28">
        <f t="shared" si="28"/>
        <v>4500</v>
      </c>
    </row>
    <row r="136" spans="1:8" ht="21" customHeight="1" x14ac:dyDescent="0.2">
      <c r="A136" s="175" t="s">
        <v>218</v>
      </c>
      <c r="B136" s="161">
        <v>804</v>
      </c>
      <c r="C136" s="13" t="s">
        <v>404</v>
      </c>
      <c r="D136" s="13" t="s">
        <v>308</v>
      </c>
      <c r="E136" s="13" t="s">
        <v>217</v>
      </c>
      <c r="F136" s="28">
        <f t="shared" si="28"/>
        <v>4500</v>
      </c>
      <c r="G136" s="28">
        <f t="shared" si="28"/>
        <v>4500</v>
      </c>
      <c r="H136" s="28">
        <f t="shared" si="28"/>
        <v>4500</v>
      </c>
    </row>
    <row r="137" spans="1:8" ht="19.5" customHeight="1" x14ac:dyDescent="0.2">
      <c r="A137" s="175" t="s">
        <v>219</v>
      </c>
      <c r="B137" s="161">
        <v>804</v>
      </c>
      <c r="C137" s="13" t="s">
        <v>404</v>
      </c>
      <c r="D137" s="13" t="s">
        <v>308</v>
      </c>
      <c r="E137" s="13" t="s">
        <v>215</v>
      </c>
      <c r="F137" s="28">
        <v>4500</v>
      </c>
      <c r="G137" s="28">
        <v>4500</v>
      </c>
      <c r="H137" s="28">
        <v>4500</v>
      </c>
    </row>
    <row r="138" spans="1:8" ht="33.75" customHeight="1" x14ac:dyDescent="0.2">
      <c r="A138" s="100" t="s">
        <v>326</v>
      </c>
      <c r="B138" s="188">
        <v>804</v>
      </c>
      <c r="C138" s="14" t="s">
        <v>327</v>
      </c>
      <c r="D138" s="14"/>
      <c r="E138" s="14"/>
      <c r="F138" s="27">
        <f>F139</f>
        <v>550000</v>
      </c>
      <c r="G138" s="27">
        <f t="shared" ref="G138:H138" si="29">G139</f>
        <v>550000</v>
      </c>
      <c r="H138" s="27">
        <f t="shared" si="29"/>
        <v>550000</v>
      </c>
    </row>
    <row r="139" spans="1:8" ht="119.25" customHeight="1" x14ac:dyDescent="0.2">
      <c r="A139" s="105" t="s">
        <v>538</v>
      </c>
      <c r="B139" s="161">
        <v>804</v>
      </c>
      <c r="C139" s="13" t="s">
        <v>327</v>
      </c>
      <c r="D139" s="13" t="s">
        <v>220</v>
      </c>
      <c r="E139" s="13"/>
      <c r="F139" s="28">
        <f t="shared" ref="F139:H142" si="30">F140</f>
        <v>550000</v>
      </c>
      <c r="G139" s="28">
        <f>G143</f>
        <v>550000</v>
      </c>
      <c r="H139" s="28">
        <f>H143</f>
        <v>550000</v>
      </c>
    </row>
    <row r="140" spans="1:8" ht="121.5" customHeight="1" x14ac:dyDescent="0.2">
      <c r="A140" s="105" t="s">
        <v>279</v>
      </c>
      <c r="B140" s="161">
        <v>804</v>
      </c>
      <c r="C140" s="13" t="s">
        <v>327</v>
      </c>
      <c r="D140" s="13" t="s">
        <v>278</v>
      </c>
      <c r="E140" s="13"/>
      <c r="F140" s="28">
        <f t="shared" si="30"/>
        <v>550000</v>
      </c>
      <c r="G140" s="28">
        <f t="shared" si="30"/>
        <v>550000</v>
      </c>
      <c r="H140" s="28">
        <f t="shared" si="30"/>
        <v>550000</v>
      </c>
    </row>
    <row r="141" spans="1:8" ht="51.75" customHeight="1" x14ac:dyDescent="0.2">
      <c r="A141" s="105" t="s">
        <v>410</v>
      </c>
      <c r="B141" s="161">
        <v>804</v>
      </c>
      <c r="C141" s="13" t="s">
        <v>327</v>
      </c>
      <c r="D141" s="13" t="s">
        <v>411</v>
      </c>
      <c r="E141" s="13"/>
      <c r="F141" s="28">
        <f t="shared" si="30"/>
        <v>550000</v>
      </c>
      <c r="G141" s="28">
        <f t="shared" si="30"/>
        <v>550000</v>
      </c>
      <c r="H141" s="28">
        <f t="shared" si="30"/>
        <v>550000</v>
      </c>
    </row>
    <row r="142" spans="1:8" ht="52.5" customHeight="1" x14ac:dyDescent="0.2">
      <c r="A142" s="172" t="s">
        <v>77</v>
      </c>
      <c r="B142" s="161">
        <v>804</v>
      </c>
      <c r="C142" s="13" t="s">
        <v>327</v>
      </c>
      <c r="D142" s="13" t="s">
        <v>411</v>
      </c>
      <c r="E142" s="13" t="s">
        <v>71</v>
      </c>
      <c r="F142" s="28">
        <f t="shared" si="30"/>
        <v>550000</v>
      </c>
      <c r="G142" s="28">
        <f>G143</f>
        <v>550000</v>
      </c>
      <c r="H142" s="28">
        <f>H143</f>
        <v>550000</v>
      </c>
    </row>
    <row r="143" spans="1:8" ht="68.25" customHeight="1" x14ac:dyDescent="0.2">
      <c r="A143" s="172" t="s">
        <v>66</v>
      </c>
      <c r="B143" s="161">
        <v>804</v>
      </c>
      <c r="C143" s="13" t="s">
        <v>327</v>
      </c>
      <c r="D143" s="13" t="s">
        <v>411</v>
      </c>
      <c r="E143" s="13" t="s">
        <v>65</v>
      </c>
      <c r="F143" s="28">
        <v>550000</v>
      </c>
      <c r="G143" s="28">
        <v>550000</v>
      </c>
      <c r="H143" s="28">
        <v>550000</v>
      </c>
    </row>
    <row r="144" spans="1:8" ht="23.25" customHeight="1" x14ac:dyDescent="0.2">
      <c r="A144" s="100" t="s">
        <v>328</v>
      </c>
      <c r="B144" s="188">
        <v>804</v>
      </c>
      <c r="C144" s="14" t="s">
        <v>329</v>
      </c>
      <c r="D144" s="14"/>
      <c r="E144" s="14"/>
      <c r="F144" s="27">
        <f>F145+F168</f>
        <v>37004460.969999999</v>
      </c>
      <c r="G144" s="27">
        <f t="shared" ref="G144:H144" si="31">G145+G168</f>
        <v>5833986.6899999995</v>
      </c>
      <c r="H144" s="27">
        <f t="shared" si="31"/>
        <v>6165563.1600000001</v>
      </c>
    </row>
    <row r="145" spans="1:10" ht="21" customHeight="1" x14ac:dyDescent="0.2">
      <c r="A145" s="197" t="s">
        <v>330</v>
      </c>
      <c r="B145" s="188">
        <v>804</v>
      </c>
      <c r="C145" s="198" t="s">
        <v>331</v>
      </c>
      <c r="D145" s="199"/>
      <c r="E145" s="198"/>
      <c r="F145" s="200">
        <f>F146+F167</f>
        <v>36989460.969999999</v>
      </c>
      <c r="G145" s="200">
        <f t="shared" ref="G145:H145" si="32">G146+G167</f>
        <v>5818986.6899999995</v>
      </c>
      <c r="H145" s="200">
        <f t="shared" si="32"/>
        <v>6150563.1600000001</v>
      </c>
    </row>
    <row r="146" spans="1:10" ht="118.5" customHeight="1" x14ac:dyDescent="0.2">
      <c r="A146" s="179" t="s">
        <v>367</v>
      </c>
      <c r="B146" s="161">
        <v>804</v>
      </c>
      <c r="C146" s="13" t="s">
        <v>331</v>
      </c>
      <c r="D146" s="13" t="s">
        <v>145</v>
      </c>
      <c r="E146" s="13"/>
      <c r="F146" s="28">
        <f>F150+F153+F156+F159+F162</f>
        <v>34938610.969999999</v>
      </c>
      <c r="G146" s="28">
        <f t="shared" ref="G146:H146" si="33">G150+G153+G156+G159+G162</f>
        <v>4518986.6899999995</v>
      </c>
      <c r="H146" s="28">
        <f t="shared" si="33"/>
        <v>4150563.16</v>
      </c>
      <c r="J146" s="93"/>
    </row>
    <row r="147" spans="1:10" ht="21" customHeight="1" x14ac:dyDescent="0.2">
      <c r="A147" s="179" t="s">
        <v>539</v>
      </c>
      <c r="B147" s="161">
        <v>804</v>
      </c>
      <c r="C147" s="173" t="s">
        <v>331</v>
      </c>
      <c r="D147" s="13" t="s">
        <v>286</v>
      </c>
      <c r="E147" s="13"/>
      <c r="F147" s="28">
        <f>F148</f>
        <v>514561.56</v>
      </c>
      <c r="G147" s="28">
        <f t="shared" ref="G147:H149" si="34">G148</f>
        <v>518986.69</v>
      </c>
      <c r="H147" s="28">
        <f t="shared" si="34"/>
        <v>1520563.16</v>
      </c>
    </row>
    <row r="148" spans="1:10" ht="53.25" customHeight="1" x14ac:dyDescent="0.2">
      <c r="A148" s="76" t="s">
        <v>408</v>
      </c>
      <c r="B148" s="161">
        <v>804</v>
      </c>
      <c r="C148" s="13" t="s">
        <v>331</v>
      </c>
      <c r="D148" s="13" t="s">
        <v>409</v>
      </c>
      <c r="E148" s="13"/>
      <c r="F148" s="28">
        <f>F149</f>
        <v>514561.56</v>
      </c>
      <c r="G148" s="28">
        <f t="shared" si="34"/>
        <v>518986.69</v>
      </c>
      <c r="H148" s="28">
        <f t="shared" si="34"/>
        <v>1520563.16</v>
      </c>
    </row>
    <row r="149" spans="1:10" ht="51" customHeight="1" x14ac:dyDescent="0.2">
      <c r="A149" s="172" t="s">
        <v>77</v>
      </c>
      <c r="B149" s="161">
        <v>804</v>
      </c>
      <c r="C149" s="13" t="s">
        <v>331</v>
      </c>
      <c r="D149" s="13" t="s">
        <v>409</v>
      </c>
      <c r="E149" s="13" t="s">
        <v>71</v>
      </c>
      <c r="F149" s="28">
        <f>F150</f>
        <v>514561.56</v>
      </c>
      <c r="G149" s="28">
        <f t="shared" si="34"/>
        <v>518986.69</v>
      </c>
      <c r="H149" s="28">
        <f t="shared" si="34"/>
        <v>1520563.16</v>
      </c>
    </row>
    <row r="150" spans="1:10" ht="68.25" customHeight="1" x14ac:dyDescent="0.2">
      <c r="A150" s="172" t="s">
        <v>66</v>
      </c>
      <c r="B150" s="161">
        <v>804</v>
      </c>
      <c r="C150" s="13" t="s">
        <v>331</v>
      </c>
      <c r="D150" s="13" t="s">
        <v>409</v>
      </c>
      <c r="E150" s="13" t="s">
        <v>65</v>
      </c>
      <c r="F150" s="28">
        <v>514561.56</v>
      </c>
      <c r="G150" s="28">
        <v>518986.69</v>
      </c>
      <c r="H150" s="28">
        <v>1520563.16</v>
      </c>
    </row>
    <row r="151" spans="1:10" ht="86.25" customHeight="1" x14ac:dyDescent="0.2">
      <c r="A151" s="179" t="s">
        <v>540</v>
      </c>
      <c r="B151" s="161">
        <v>804</v>
      </c>
      <c r="C151" s="173" t="s">
        <v>331</v>
      </c>
      <c r="D151" s="13" t="s">
        <v>541</v>
      </c>
      <c r="E151" s="13"/>
      <c r="F151" s="28">
        <f>F153</f>
        <v>0</v>
      </c>
      <c r="G151" s="28">
        <f t="shared" ref="G151:H151" si="35">G153</f>
        <v>2500000</v>
      </c>
      <c r="H151" s="28">
        <f t="shared" si="35"/>
        <v>2130000</v>
      </c>
    </row>
    <row r="152" spans="1:10" ht="54.75" customHeight="1" x14ac:dyDescent="0.2">
      <c r="A152" s="30" t="s">
        <v>77</v>
      </c>
      <c r="B152" s="161">
        <v>804</v>
      </c>
      <c r="C152" s="13" t="s">
        <v>331</v>
      </c>
      <c r="D152" s="13" t="s">
        <v>542</v>
      </c>
      <c r="E152" s="13" t="s">
        <v>71</v>
      </c>
      <c r="F152" s="28">
        <f>F153</f>
        <v>0</v>
      </c>
      <c r="G152" s="28">
        <f t="shared" ref="G152:H152" si="36">G153</f>
        <v>2500000</v>
      </c>
      <c r="H152" s="28">
        <f t="shared" si="36"/>
        <v>2130000</v>
      </c>
    </row>
    <row r="153" spans="1:10" ht="68.25" customHeight="1" x14ac:dyDescent="0.2">
      <c r="A153" s="30" t="s">
        <v>66</v>
      </c>
      <c r="B153" s="161">
        <v>804</v>
      </c>
      <c r="C153" s="13" t="s">
        <v>331</v>
      </c>
      <c r="D153" s="13" t="s">
        <v>542</v>
      </c>
      <c r="E153" s="13" t="s">
        <v>65</v>
      </c>
      <c r="F153" s="28">
        <v>0</v>
      </c>
      <c r="G153" s="28">
        <v>2500000</v>
      </c>
      <c r="H153" s="28">
        <v>2130000</v>
      </c>
    </row>
    <row r="154" spans="1:10" ht="131.25" customHeight="1" x14ac:dyDescent="0.2">
      <c r="A154" s="187" t="s">
        <v>543</v>
      </c>
      <c r="B154" s="161">
        <v>804</v>
      </c>
      <c r="C154" s="13" t="s">
        <v>331</v>
      </c>
      <c r="D154" s="13" t="s">
        <v>544</v>
      </c>
      <c r="E154" s="13"/>
      <c r="F154" s="28">
        <f>F156</f>
        <v>31277845.41</v>
      </c>
      <c r="G154" s="28">
        <f t="shared" ref="G154:H154" si="37">G156</f>
        <v>0</v>
      </c>
      <c r="H154" s="28">
        <f t="shared" si="37"/>
        <v>0</v>
      </c>
    </row>
    <row r="155" spans="1:10" ht="54.75" customHeight="1" x14ac:dyDescent="0.2">
      <c r="A155" s="30" t="s">
        <v>77</v>
      </c>
      <c r="B155" s="161">
        <v>804</v>
      </c>
      <c r="C155" s="13" t="s">
        <v>331</v>
      </c>
      <c r="D155" s="13" t="s">
        <v>544</v>
      </c>
      <c r="E155" s="13" t="s">
        <v>71</v>
      </c>
      <c r="F155" s="28">
        <f>F156</f>
        <v>31277845.41</v>
      </c>
      <c r="G155" s="28">
        <f t="shared" ref="G155:H155" si="38">G156</f>
        <v>0</v>
      </c>
      <c r="H155" s="28">
        <f t="shared" si="38"/>
        <v>0</v>
      </c>
    </row>
    <row r="156" spans="1:10" ht="69.75" customHeight="1" x14ac:dyDescent="0.2">
      <c r="A156" s="30" t="s">
        <v>66</v>
      </c>
      <c r="B156" s="161">
        <v>804</v>
      </c>
      <c r="C156" s="13" t="s">
        <v>331</v>
      </c>
      <c r="D156" s="13" t="s">
        <v>544</v>
      </c>
      <c r="E156" s="13" t="s">
        <v>65</v>
      </c>
      <c r="F156" s="28">
        <v>31277845.41</v>
      </c>
      <c r="G156" s="28">
        <v>0</v>
      </c>
      <c r="H156" s="28">
        <v>0</v>
      </c>
    </row>
    <row r="157" spans="1:10" ht="153" customHeight="1" x14ac:dyDescent="0.2">
      <c r="A157" s="187" t="s">
        <v>545</v>
      </c>
      <c r="B157" s="161">
        <v>804</v>
      </c>
      <c r="C157" s="13" t="s">
        <v>331</v>
      </c>
      <c r="D157" s="13" t="s">
        <v>546</v>
      </c>
      <c r="E157" s="13"/>
      <c r="F157" s="28">
        <f>F159</f>
        <v>1646204</v>
      </c>
      <c r="G157" s="28">
        <f t="shared" ref="G157:H157" si="39">G159</f>
        <v>0</v>
      </c>
      <c r="H157" s="28">
        <f t="shared" si="39"/>
        <v>0</v>
      </c>
    </row>
    <row r="158" spans="1:10" ht="56.25" customHeight="1" x14ac:dyDescent="0.2">
      <c r="A158" s="30" t="s">
        <v>77</v>
      </c>
      <c r="B158" s="161">
        <v>804</v>
      </c>
      <c r="C158" s="13" t="s">
        <v>331</v>
      </c>
      <c r="D158" s="13" t="s">
        <v>546</v>
      </c>
      <c r="E158" s="13" t="s">
        <v>71</v>
      </c>
      <c r="F158" s="28">
        <f>F159</f>
        <v>1646204</v>
      </c>
      <c r="G158" s="28">
        <f t="shared" ref="G158:H158" si="40">G159</f>
        <v>0</v>
      </c>
      <c r="H158" s="28">
        <f t="shared" si="40"/>
        <v>0</v>
      </c>
    </row>
    <row r="159" spans="1:10" ht="71.25" customHeight="1" x14ac:dyDescent="0.2">
      <c r="A159" s="30" t="s">
        <v>66</v>
      </c>
      <c r="B159" s="161">
        <v>804</v>
      </c>
      <c r="C159" s="13" t="s">
        <v>331</v>
      </c>
      <c r="D159" s="13" t="s">
        <v>546</v>
      </c>
      <c r="E159" s="13" t="s">
        <v>65</v>
      </c>
      <c r="F159" s="28">
        <v>1646204</v>
      </c>
      <c r="G159" s="28">
        <v>0</v>
      </c>
      <c r="H159" s="28">
        <v>0</v>
      </c>
    </row>
    <row r="160" spans="1:10" ht="121.5" customHeight="1" x14ac:dyDescent="0.2">
      <c r="A160" s="76" t="s">
        <v>547</v>
      </c>
      <c r="B160" s="161">
        <v>804</v>
      </c>
      <c r="C160" s="13" t="s">
        <v>331</v>
      </c>
      <c r="D160" s="13" t="s">
        <v>548</v>
      </c>
      <c r="E160" s="13"/>
      <c r="F160" s="28">
        <f>F161</f>
        <v>1500000</v>
      </c>
      <c r="G160" s="28">
        <f t="shared" ref="G160:H161" si="41">G161</f>
        <v>1500000</v>
      </c>
      <c r="H160" s="28">
        <f t="shared" si="41"/>
        <v>500000</v>
      </c>
    </row>
    <row r="161" spans="1:8" ht="55.5" customHeight="1" x14ac:dyDescent="0.2">
      <c r="A161" s="30" t="s">
        <v>77</v>
      </c>
      <c r="B161" s="161">
        <v>804</v>
      </c>
      <c r="C161" s="13" t="s">
        <v>331</v>
      </c>
      <c r="D161" s="13" t="s">
        <v>548</v>
      </c>
      <c r="E161" s="13" t="s">
        <v>71</v>
      </c>
      <c r="F161" s="28">
        <f>F162</f>
        <v>1500000</v>
      </c>
      <c r="G161" s="28">
        <f t="shared" si="41"/>
        <v>1500000</v>
      </c>
      <c r="H161" s="28">
        <f t="shared" si="41"/>
        <v>500000</v>
      </c>
    </row>
    <row r="162" spans="1:8" ht="69" customHeight="1" x14ac:dyDescent="0.2">
      <c r="A162" s="172" t="s">
        <v>66</v>
      </c>
      <c r="B162" s="161">
        <v>804</v>
      </c>
      <c r="C162" s="13" t="s">
        <v>331</v>
      </c>
      <c r="D162" s="13" t="s">
        <v>548</v>
      </c>
      <c r="E162" s="13" t="s">
        <v>65</v>
      </c>
      <c r="F162" s="28">
        <v>1500000</v>
      </c>
      <c r="G162" s="28">
        <v>1500000</v>
      </c>
      <c r="H162" s="28">
        <v>500000</v>
      </c>
    </row>
    <row r="163" spans="1:8" ht="132.75" customHeight="1" x14ac:dyDescent="0.2">
      <c r="A163" s="172" t="s">
        <v>368</v>
      </c>
      <c r="B163" s="161">
        <v>804</v>
      </c>
      <c r="C163" s="13" t="s">
        <v>331</v>
      </c>
      <c r="D163" s="13" t="s">
        <v>226</v>
      </c>
      <c r="E163" s="14"/>
      <c r="F163" s="28">
        <f t="shared" ref="F163:H166" si="42">F164</f>
        <v>2050850</v>
      </c>
      <c r="G163" s="28">
        <f t="shared" si="42"/>
        <v>1300000</v>
      </c>
      <c r="H163" s="28">
        <f t="shared" si="42"/>
        <v>2000000</v>
      </c>
    </row>
    <row r="164" spans="1:8" ht="37.5" customHeight="1" x14ac:dyDescent="0.2">
      <c r="A164" s="172" t="s">
        <v>289</v>
      </c>
      <c r="B164" s="161">
        <v>804</v>
      </c>
      <c r="C164" s="13" t="s">
        <v>331</v>
      </c>
      <c r="D164" s="13" t="s">
        <v>288</v>
      </c>
      <c r="E164" s="14"/>
      <c r="F164" s="28">
        <f t="shared" si="42"/>
        <v>2050850</v>
      </c>
      <c r="G164" s="28">
        <f t="shared" si="42"/>
        <v>1300000</v>
      </c>
      <c r="H164" s="28">
        <f t="shared" si="42"/>
        <v>2000000</v>
      </c>
    </row>
    <row r="165" spans="1:8" ht="53.25" customHeight="1" x14ac:dyDescent="0.2">
      <c r="A165" s="76" t="s">
        <v>414</v>
      </c>
      <c r="B165" s="161">
        <v>804</v>
      </c>
      <c r="C165" s="13" t="s">
        <v>331</v>
      </c>
      <c r="D165" s="13" t="s">
        <v>415</v>
      </c>
      <c r="E165" s="14"/>
      <c r="F165" s="28">
        <f t="shared" si="42"/>
        <v>2050850</v>
      </c>
      <c r="G165" s="28">
        <f t="shared" si="42"/>
        <v>1300000</v>
      </c>
      <c r="H165" s="28">
        <f t="shared" si="42"/>
        <v>2000000</v>
      </c>
    </row>
    <row r="166" spans="1:8" ht="51.75" customHeight="1" x14ac:dyDescent="0.2">
      <c r="A166" s="172" t="s">
        <v>77</v>
      </c>
      <c r="B166" s="161">
        <v>804</v>
      </c>
      <c r="C166" s="13" t="s">
        <v>331</v>
      </c>
      <c r="D166" s="13" t="s">
        <v>415</v>
      </c>
      <c r="E166" s="13" t="s">
        <v>71</v>
      </c>
      <c r="F166" s="28">
        <f t="shared" si="42"/>
        <v>2050850</v>
      </c>
      <c r="G166" s="28">
        <f t="shared" si="42"/>
        <v>1300000</v>
      </c>
      <c r="H166" s="28">
        <f t="shared" si="42"/>
        <v>2000000</v>
      </c>
    </row>
    <row r="167" spans="1:8" ht="69.75" customHeight="1" x14ac:dyDescent="0.2">
      <c r="A167" s="172" t="s">
        <v>66</v>
      </c>
      <c r="B167" s="161">
        <v>804</v>
      </c>
      <c r="C167" s="13" t="s">
        <v>331</v>
      </c>
      <c r="D167" s="13" t="s">
        <v>415</v>
      </c>
      <c r="E167" s="13" t="s">
        <v>65</v>
      </c>
      <c r="F167" s="28">
        <v>2050850</v>
      </c>
      <c r="G167" s="28">
        <v>1300000</v>
      </c>
      <c r="H167" s="28">
        <v>2000000</v>
      </c>
    </row>
    <row r="168" spans="1:8" ht="36.75" customHeight="1" x14ac:dyDescent="0.2">
      <c r="A168" s="100" t="s">
        <v>332</v>
      </c>
      <c r="B168" s="188">
        <v>804</v>
      </c>
      <c r="C168" s="14" t="s">
        <v>333</v>
      </c>
      <c r="D168" s="14"/>
      <c r="E168" s="14"/>
      <c r="F168" s="27">
        <f>F169</f>
        <v>15000</v>
      </c>
      <c r="G168" s="27">
        <f t="shared" ref="G168:H170" si="43">G169</f>
        <v>15000</v>
      </c>
      <c r="H168" s="27">
        <f t="shared" si="43"/>
        <v>15000</v>
      </c>
    </row>
    <row r="169" spans="1:8" ht="156" customHeight="1" x14ac:dyDescent="0.2">
      <c r="A169" s="179" t="s">
        <v>549</v>
      </c>
      <c r="B169" s="161">
        <v>804</v>
      </c>
      <c r="C169" s="13" t="s">
        <v>333</v>
      </c>
      <c r="D169" s="13" t="s">
        <v>147</v>
      </c>
      <c r="E169" s="13"/>
      <c r="F169" s="28">
        <f>F170</f>
        <v>15000</v>
      </c>
      <c r="G169" s="28">
        <f t="shared" si="43"/>
        <v>15000</v>
      </c>
      <c r="H169" s="28">
        <f t="shared" si="43"/>
        <v>15000</v>
      </c>
    </row>
    <row r="170" spans="1:8" ht="37.5" customHeight="1" x14ac:dyDescent="0.2">
      <c r="A170" s="179" t="s">
        <v>273</v>
      </c>
      <c r="B170" s="161">
        <v>804</v>
      </c>
      <c r="C170" s="13" t="s">
        <v>333</v>
      </c>
      <c r="D170" s="13" t="s">
        <v>274</v>
      </c>
      <c r="E170" s="13"/>
      <c r="F170" s="28">
        <f>F171</f>
        <v>15000</v>
      </c>
      <c r="G170" s="28">
        <f t="shared" si="43"/>
        <v>15000</v>
      </c>
      <c r="H170" s="28">
        <f t="shared" si="43"/>
        <v>15000</v>
      </c>
    </row>
    <row r="171" spans="1:8" ht="52.5" customHeight="1" x14ac:dyDescent="0.2">
      <c r="A171" s="76" t="s">
        <v>429</v>
      </c>
      <c r="B171" s="161">
        <v>804</v>
      </c>
      <c r="C171" s="13" t="s">
        <v>333</v>
      </c>
      <c r="D171" s="13" t="s">
        <v>438</v>
      </c>
      <c r="E171" s="13"/>
      <c r="F171" s="28">
        <f>F173</f>
        <v>15000</v>
      </c>
      <c r="G171" s="28">
        <f t="shared" ref="G171:H171" si="44">G173</f>
        <v>15000</v>
      </c>
      <c r="H171" s="28">
        <f t="shared" si="44"/>
        <v>15000</v>
      </c>
    </row>
    <row r="172" spans="1:8" ht="36" customHeight="1" x14ac:dyDescent="0.2">
      <c r="A172" s="105" t="s">
        <v>67</v>
      </c>
      <c r="B172" s="161">
        <v>804</v>
      </c>
      <c r="C172" s="13" t="s">
        <v>333</v>
      </c>
      <c r="D172" s="13" t="s">
        <v>438</v>
      </c>
      <c r="E172" s="13" t="s">
        <v>70</v>
      </c>
      <c r="F172" s="28">
        <f>F173</f>
        <v>15000</v>
      </c>
      <c r="G172" s="28">
        <f t="shared" ref="G172:H172" si="45">G173</f>
        <v>15000</v>
      </c>
      <c r="H172" s="28">
        <f t="shared" si="45"/>
        <v>15000</v>
      </c>
    </row>
    <row r="173" spans="1:8" ht="155.25" customHeight="1" x14ac:dyDescent="0.2">
      <c r="A173" s="105" t="s">
        <v>407</v>
      </c>
      <c r="B173" s="161">
        <v>804</v>
      </c>
      <c r="C173" s="13" t="s">
        <v>333</v>
      </c>
      <c r="D173" s="13" t="s">
        <v>438</v>
      </c>
      <c r="E173" s="13" t="s">
        <v>12</v>
      </c>
      <c r="F173" s="28">
        <v>15000</v>
      </c>
      <c r="G173" s="28">
        <v>15000</v>
      </c>
      <c r="H173" s="28">
        <v>15000</v>
      </c>
    </row>
    <row r="174" spans="1:8" ht="21.75" customHeight="1" x14ac:dyDescent="0.2">
      <c r="A174" s="100" t="s">
        <v>334</v>
      </c>
      <c r="B174" s="188">
        <v>804</v>
      </c>
      <c r="C174" s="14" t="s">
        <v>335</v>
      </c>
      <c r="D174" s="14"/>
      <c r="E174" s="14"/>
      <c r="F174" s="27">
        <f>F175+F181+F226</f>
        <v>34975359.200000003</v>
      </c>
      <c r="G174" s="27">
        <f>G175+G181+G226</f>
        <v>29529180.050000001</v>
      </c>
      <c r="H174" s="27">
        <f>H175+H181+H226</f>
        <v>28036451.550000001</v>
      </c>
    </row>
    <row r="175" spans="1:8" ht="20.25" customHeight="1" x14ac:dyDescent="0.2">
      <c r="A175" s="100" t="s">
        <v>336</v>
      </c>
      <c r="B175" s="188">
        <v>804</v>
      </c>
      <c r="C175" s="14" t="s">
        <v>337</v>
      </c>
      <c r="D175" s="14"/>
      <c r="E175" s="14"/>
      <c r="F175" s="27">
        <f>F176</f>
        <v>4800000</v>
      </c>
      <c r="G175" s="27">
        <f t="shared" ref="G175:H179" si="46">G176</f>
        <v>3750000</v>
      </c>
      <c r="H175" s="27">
        <f t="shared" si="46"/>
        <v>2500000</v>
      </c>
    </row>
    <row r="176" spans="1:8" ht="154.5" customHeight="1" x14ac:dyDescent="0.2">
      <c r="A176" s="179" t="s">
        <v>550</v>
      </c>
      <c r="B176" s="161">
        <v>804</v>
      </c>
      <c r="C176" s="13" t="s">
        <v>337</v>
      </c>
      <c r="D176" s="13" t="s">
        <v>148</v>
      </c>
      <c r="E176" s="14"/>
      <c r="F176" s="28">
        <f t="shared" ref="F176:F179" si="47">F177</f>
        <v>4800000</v>
      </c>
      <c r="G176" s="28">
        <f t="shared" si="46"/>
        <v>3750000</v>
      </c>
      <c r="H176" s="28">
        <f t="shared" si="46"/>
        <v>2500000</v>
      </c>
    </row>
    <row r="177" spans="1:12" ht="99.95" customHeight="1" x14ac:dyDescent="0.2">
      <c r="A177" s="179" t="s">
        <v>360</v>
      </c>
      <c r="B177" s="161">
        <v>804</v>
      </c>
      <c r="C177" s="13" t="s">
        <v>337</v>
      </c>
      <c r="D177" s="13" t="s">
        <v>299</v>
      </c>
      <c r="E177" s="14"/>
      <c r="F177" s="28">
        <f t="shared" si="47"/>
        <v>4800000</v>
      </c>
      <c r="G177" s="28">
        <f t="shared" si="46"/>
        <v>3750000</v>
      </c>
      <c r="H177" s="28">
        <f t="shared" si="46"/>
        <v>2500000</v>
      </c>
    </row>
    <row r="178" spans="1:12" ht="37.5" customHeight="1" x14ac:dyDescent="0.2">
      <c r="A178" s="105" t="s">
        <v>479</v>
      </c>
      <c r="B178" s="161">
        <v>804</v>
      </c>
      <c r="C178" s="13" t="s">
        <v>337</v>
      </c>
      <c r="D178" s="13" t="s">
        <v>420</v>
      </c>
      <c r="E178" s="14"/>
      <c r="F178" s="28">
        <f t="shared" si="47"/>
        <v>4800000</v>
      </c>
      <c r="G178" s="28">
        <f t="shared" si="46"/>
        <v>3750000</v>
      </c>
      <c r="H178" s="28">
        <f t="shared" si="46"/>
        <v>2500000</v>
      </c>
    </row>
    <row r="179" spans="1:12" ht="54" customHeight="1" x14ac:dyDescent="0.2">
      <c r="A179" s="172" t="s">
        <v>77</v>
      </c>
      <c r="B179" s="161">
        <v>804</v>
      </c>
      <c r="C179" s="13" t="s">
        <v>337</v>
      </c>
      <c r="D179" s="13" t="s">
        <v>420</v>
      </c>
      <c r="E179" s="13" t="s">
        <v>71</v>
      </c>
      <c r="F179" s="28">
        <f t="shared" si="47"/>
        <v>4800000</v>
      </c>
      <c r="G179" s="28">
        <f t="shared" si="46"/>
        <v>3750000</v>
      </c>
      <c r="H179" s="28">
        <f t="shared" si="46"/>
        <v>2500000</v>
      </c>
    </row>
    <row r="180" spans="1:12" ht="72" customHeight="1" x14ac:dyDescent="0.2">
      <c r="A180" s="172" t="s">
        <v>66</v>
      </c>
      <c r="B180" s="161">
        <v>804</v>
      </c>
      <c r="C180" s="13" t="s">
        <v>337</v>
      </c>
      <c r="D180" s="13" t="s">
        <v>420</v>
      </c>
      <c r="E180" s="13" t="s">
        <v>65</v>
      </c>
      <c r="F180" s="28">
        <v>4800000</v>
      </c>
      <c r="G180" s="28">
        <v>3750000</v>
      </c>
      <c r="H180" s="28">
        <v>2500000</v>
      </c>
    </row>
    <row r="181" spans="1:12" ht="20.25" customHeight="1" x14ac:dyDescent="0.2">
      <c r="A181" s="100" t="s">
        <v>338</v>
      </c>
      <c r="B181" s="188">
        <v>804</v>
      </c>
      <c r="C181" s="14" t="s">
        <v>339</v>
      </c>
      <c r="D181" s="14"/>
      <c r="E181" s="14"/>
      <c r="F181" s="27">
        <f>F182+F187+F204+F199+F213</f>
        <v>28041295.199999999</v>
      </c>
      <c r="G181" s="27">
        <f>G182+G187+G204+G199</f>
        <v>23645116.050000001</v>
      </c>
      <c r="H181" s="27">
        <f>H182+H187+H204+H199</f>
        <v>23402387.550000001</v>
      </c>
      <c r="J181" s="93"/>
      <c r="K181" s="93"/>
      <c r="L181" s="93"/>
    </row>
    <row r="182" spans="1:12" ht="152.25" customHeight="1" x14ac:dyDescent="0.2">
      <c r="A182" s="179" t="s">
        <v>363</v>
      </c>
      <c r="B182" s="161">
        <v>804</v>
      </c>
      <c r="C182" s="13" t="s">
        <v>339</v>
      </c>
      <c r="D182" s="13" t="s">
        <v>148</v>
      </c>
      <c r="E182" s="13"/>
      <c r="F182" s="28">
        <f>F183</f>
        <v>800000</v>
      </c>
      <c r="G182" s="28">
        <f t="shared" ref="G182:H184" si="48">G183</f>
        <v>0</v>
      </c>
      <c r="H182" s="28">
        <f t="shared" si="48"/>
        <v>0</v>
      </c>
    </row>
    <row r="183" spans="1:12" ht="99.95" customHeight="1" x14ac:dyDescent="0.2">
      <c r="A183" s="179" t="s">
        <v>360</v>
      </c>
      <c r="B183" s="161">
        <v>804</v>
      </c>
      <c r="C183" s="13" t="s">
        <v>339</v>
      </c>
      <c r="D183" s="13" t="s">
        <v>299</v>
      </c>
      <c r="E183" s="13"/>
      <c r="F183" s="28">
        <f>F184</f>
        <v>800000</v>
      </c>
      <c r="G183" s="28">
        <f t="shared" si="48"/>
        <v>0</v>
      </c>
      <c r="H183" s="28">
        <f t="shared" si="48"/>
        <v>0</v>
      </c>
    </row>
    <row r="184" spans="1:12" ht="53.25" customHeight="1" x14ac:dyDescent="0.2">
      <c r="A184" s="105" t="s">
        <v>419</v>
      </c>
      <c r="B184" s="161">
        <v>804</v>
      </c>
      <c r="C184" s="13" t="s">
        <v>339</v>
      </c>
      <c r="D184" s="13" t="s">
        <v>418</v>
      </c>
      <c r="E184" s="13"/>
      <c r="F184" s="28">
        <f>F185</f>
        <v>800000</v>
      </c>
      <c r="G184" s="28">
        <f t="shared" si="48"/>
        <v>0</v>
      </c>
      <c r="H184" s="28">
        <f t="shared" si="48"/>
        <v>0</v>
      </c>
    </row>
    <row r="185" spans="1:12" ht="53.25" customHeight="1" x14ac:dyDescent="0.2">
      <c r="A185" s="172" t="s">
        <v>77</v>
      </c>
      <c r="B185" s="161">
        <v>804</v>
      </c>
      <c r="C185" s="13" t="s">
        <v>339</v>
      </c>
      <c r="D185" s="13" t="s">
        <v>418</v>
      </c>
      <c r="E185" s="13" t="s">
        <v>71</v>
      </c>
      <c r="F185" s="28">
        <f t="shared" ref="F185:H185" si="49">F186</f>
        <v>800000</v>
      </c>
      <c r="G185" s="28">
        <f t="shared" si="49"/>
        <v>0</v>
      </c>
      <c r="H185" s="28">
        <f t="shared" si="49"/>
        <v>0</v>
      </c>
    </row>
    <row r="186" spans="1:12" ht="70.5" customHeight="1" x14ac:dyDescent="0.2">
      <c r="A186" s="172" t="s">
        <v>66</v>
      </c>
      <c r="B186" s="161">
        <v>804</v>
      </c>
      <c r="C186" s="13" t="s">
        <v>339</v>
      </c>
      <c r="D186" s="13" t="s">
        <v>418</v>
      </c>
      <c r="E186" s="13" t="s">
        <v>65</v>
      </c>
      <c r="F186" s="28">
        <v>800000</v>
      </c>
      <c r="G186" s="28">
        <v>0</v>
      </c>
      <c r="H186" s="28">
        <v>0</v>
      </c>
    </row>
    <row r="187" spans="1:12" ht="115.5" customHeight="1" x14ac:dyDescent="0.2">
      <c r="A187" s="172" t="s">
        <v>371</v>
      </c>
      <c r="B187" s="161">
        <v>804</v>
      </c>
      <c r="C187" s="13" t="s">
        <v>339</v>
      </c>
      <c r="D187" s="13" t="s">
        <v>372</v>
      </c>
      <c r="E187" s="14"/>
      <c r="F187" s="28">
        <f>F188+F195</f>
        <v>15436054.649999999</v>
      </c>
      <c r="G187" s="28">
        <f>G188+G195</f>
        <v>15768728.5</v>
      </c>
      <c r="H187" s="28">
        <f>H188+H195</f>
        <v>16360000</v>
      </c>
    </row>
    <row r="188" spans="1:12" ht="88.5" customHeight="1" x14ac:dyDescent="0.2">
      <c r="A188" s="172" t="s">
        <v>551</v>
      </c>
      <c r="B188" s="161">
        <v>804</v>
      </c>
      <c r="C188" s="13" t="s">
        <v>339</v>
      </c>
      <c r="D188" s="13" t="s">
        <v>373</v>
      </c>
      <c r="E188" s="13"/>
      <c r="F188" s="28">
        <f>F189+F192</f>
        <v>14305942.199999999</v>
      </c>
      <c r="G188" s="28">
        <f>G189+G192</f>
        <v>15768728.5</v>
      </c>
      <c r="H188" s="28">
        <f>H189+H192</f>
        <v>16360000</v>
      </c>
    </row>
    <row r="189" spans="1:12" ht="36" customHeight="1" x14ac:dyDescent="0.2">
      <c r="A189" s="172" t="s">
        <v>300</v>
      </c>
      <c r="B189" s="161">
        <v>804</v>
      </c>
      <c r="C189" s="13" t="s">
        <v>339</v>
      </c>
      <c r="D189" s="13" t="s">
        <v>374</v>
      </c>
      <c r="E189" s="13"/>
      <c r="F189" s="28">
        <f>F190</f>
        <v>14305942.199999999</v>
      </c>
      <c r="G189" s="28">
        <f t="shared" ref="G189:H190" si="50">G190</f>
        <v>15468728.5</v>
      </c>
      <c r="H189" s="28">
        <f t="shared" si="50"/>
        <v>16360000</v>
      </c>
    </row>
    <row r="190" spans="1:12" ht="86.25" customHeight="1" x14ac:dyDescent="0.2">
      <c r="A190" s="105" t="s">
        <v>108</v>
      </c>
      <c r="B190" s="161">
        <v>804</v>
      </c>
      <c r="C190" s="13" t="s">
        <v>339</v>
      </c>
      <c r="D190" s="13" t="s">
        <v>374</v>
      </c>
      <c r="E190" s="13" t="s">
        <v>78</v>
      </c>
      <c r="F190" s="28">
        <f>F191</f>
        <v>14305942.199999999</v>
      </c>
      <c r="G190" s="28">
        <f t="shared" si="50"/>
        <v>15468728.5</v>
      </c>
      <c r="H190" s="28">
        <f t="shared" si="50"/>
        <v>16360000</v>
      </c>
    </row>
    <row r="191" spans="1:12" ht="35.25" customHeight="1" x14ac:dyDescent="0.2">
      <c r="A191" s="105" t="s">
        <v>80</v>
      </c>
      <c r="B191" s="161">
        <v>804</v>
      </c>
      <c r="C191" s="13" t="s">
        <v>339</v>
      </c>
      <c r="D191" s="13" t="s">
        <v>374</v>
      </c>
      <c r="E191" s="13" t="s">
        <v>79</v>
      </c>
      <c r="F191" s="28">
        <v>14305942.199999999</v>
      </c>
      <c r="G191" s="28">
        <v>15468728.5</v>
      </c>
      <c r="H191" s="28">
        <v>16360000</v>
      </c>
      <c r="J191" s="205"/>
      <c r="K191" s="205"/>
    </row>
    <row r="192" spans="1:12" ht="20.25" customHeight="1" x14ac:dyDescent="0.2">
      <c r="A192" s="105" t="s">
        <v>200</v>
      </c>
      <c r="B192" s="161">
        <v>804</v>
      </c>
      <c r="C192" s="13" t="s">
        <v>339</v>
      </c>
      <c r="D192" s="13" t="s">
        <v>552</v>
      </c>
      <c r="E192" s="13"/>
      <c r="F192" s="28">
        <f t="shared" ref="F192:H193" si="51">F193</f>
        <v>0</v>
      </c>
      <c r="G192" s="28">
        <f t="shared" si="51"/>
        <v>300000</v>
      </c>
      <c r="H192" s="28">
        <f t="shared" si="51"/>
        <v>0</v>
      </c>
    </row>
    <row r="193" spans="1:11" ht="51.75" customHeight="1" x14ac:dyDescent="0.2">
      <c r="A193" s="172" t="s">
        <v>77</v>
      </c>
      <c r="B193" s="161">
        <v>804</v>
      </c>
      <c r="C193" s="13" t="s">
        <v>339</v>
      </c>
      <c r="D193" s="13" t="s">
        <v>552</v>
      </c>
      <c r="E193" s="13" t="s">
        <v>71</v>
      </c>
      <c r="F193" s="28">
        <f t="shared" si="51"/>
        <v>0</v>
      </c>
      <c r="G193" s="28">
        <f t="shared" si="51"/>
        <v>300000</v>
      </c>
      <c r="H193" s="28">
        <f t="shared" si="51"/>
        <v>0</v>
      </c>
    </row>
    <row r="194" spans="1:11" ht="67.5" customHeight="1" x14ac:dyDescent="0.2">
      <c r="A194" s="172" t="s">
        <v>66</v>
      </c>
      <c r="B194" s="161">
        <v>804</v>
      </c>
      <c r="C194" s="13" t="s">
        <v>339</v>
      </c>
      <c r="D194" s="13" t="s">
        <v>552</v>
      </c>
      <c r="E194" s="13" t="s">
        <v>65</v>
      </c>
      <c r="F194" s="28">
        <v>0</v>
      </c>
      <c r="G194" s="28">
        <v>300000</v>
      </c>
      <c r="H194" s="28">
        <v>0</v>
      </c>
      <c r="J194" s="205"/>
      <c r="K194" s="205"/>
    </row>
    <row r="195" spans="1:11" ht="54" customHeight="1" x14ac:dyDescent="0.2">
      <c r="A195" s="105" t="s">
        <v>553</v>
      </c>
      <c r="B195" s="161">
        <v>804</v>
      </c>
      <c r="C195" s="13" t="s">
        <v>339</v>
      </c>
      <c r="D195" s="13" t="s">
        <v>375</v>
      </c>
      <c r="E195" s="13"/>
      <c r="F195" s="28">
        <f>F196</f>
        <v>1130112.45</v>
      </c>
      <c r="G195" s="28">
        <f t="shared" ref="G195:H197" si="52">G196</f>
        <v>0</v>
      </c>
      <c r="H195" s="28">
        <f t="shared" si="52"/>
        <v>0</v>
      </c>
    </row>
    <row r="196" spans="1:11" ht="23.25" customHeight="1" x14ac:dyDescent="0.2">
      <c r="A196" s="105" t="s">
        <v>13</v>
      </c>
      <c r="B196" s="161">
        <v>804</v>
      </c>
      <c r="C196" s="13" t="s">
        <v>339</v>
      </c>
      <c r="D196" s="13" t="s">
        <v>376</v>
      </c>
      <c r="E196" s="13"/>
      <c r="F196" s="28">
        <f>F197</f>
        <v>1130112.45</v>
      </c>
      <c r="G196" s="28">
        <f t="shared" si="52"/>
        <v>0</v>
      </c>
      <c r="H196" s="28">
        <f t="shared" si="52"/>
        <v>0</v>
      </c>
    </row>
    <row r="197" spans="1:11" ht="54.75" customHeight="1" x14ac:dyDescent="0.2">
      <c r="A197" s="172" t="s">
        <v>77</v>
      </c>
      <c r="B197" s="161">
        <v>804</v>
      </c>
      <c r="C197" s="13" t="s">
        <v>339</v>
      </c>
      <c r="D197" s="13" t="s">
        <v>376</v>
      </c>
      <c r="E197" s="13" t="s">
        <v>71</v>
      </c>
      <c r="F197" s="28">
        <f>F198</f>
        <v>1130112.45</v>
      </c>
      <c r="G197" s="28">
        <f t="shared" si="52"/>
        <v>0</v>
      </c>
      <c r="H197" s="28">
        <f t="shared" si="52"/>
        <v>0</v>
      </c>
    </row>
    <row r="198" spans="1:11" ht="66" customHeight="1" x14ac:dyDescent="0.2">
      <c r="A198" s="172" t="s">
        <v>66</v>
      </c>
      <c r="B198" s="161">
        <v>804</v>
      </c>
      <c r="C198" s="13" t="s">
        <v>339</v>
      </c>
      <c r="D198" s="13" t="s">
        <v>376</v>
      </c>
      <c r="E198" s="13" t="s">
        <v>65</v>
      </c>
      <c r="F198" s="28">
        <v>1130112.45</v>
      </c>
      <c r="G198" s="28">
        <v>0</v>
      </c>
      <c r="H198" s="28">
        <v>0</v>
      </c>
    </row>
    <row r="199" spans="1:11" ht="151.5" customHeight="1" x14ac:dyDescent="0.2">
      <c r="A199" s="72" t="s">
        <v>554</v>
      </c>
      <c r="B199" s="161">
        <v>804</v>
      </c>
      <c r="C199" s="13" t="s">
        <v>339</v>
      </c>
      <c r="D199" s="13" t="s">
        <v>555</v>
      </c>
      <c r="E199" s="13"/>
      <c r="F199" s="28">
        <f t="shared" ref="F199:H202" si="53">F200</f>
        <v>4842387.55</v>
      </c>
      <c r="G199" s="28">
        <f t="shared" si="53"/>
        <v>4842387.55</v>
      </c>
      <c r="H199" s="28">
        <f t="shared" si="53"/>
        <v>4842387.55</v>
      </c>
    </row>
    <row r="200" spans="1:11" ht="88.5" customHeight="1" x14ac:dyDescent="0.2">
      <c r="A200" s="76" t="s">
        <v>556</v>
      </c>
      <c r="B200" s="161">
        <v>804</v>
      </c>
      <c r="C200" s="13" t="s">
        <v>339</v>
      </c>
      <c r="D200" s="13" t="s">
        <v>557</v>
      </c>
      <c r="E200" s="14"/>
      <c r="F200" s="28">
        <f t="shared" si="53"/>
        <v>4842387.55</v>
      </c>
      <c r="G200" s="28">
        <f t="shared" si="53"/>
        <v>4842387.55</v>
      </c>
      <c r="H200" s="28">
        <f t="shared" si="53"/>
        <v>4842387.55</v>
      </c>
    </row>
    <row r="201" spans="1:11" ht="70.5" customHeight="1" x14ac:dyDescent="0.2">
      <c r="A201" s="76" t="s">
        <v>558</v>
      </c>
      <c r="B201" s="161">
        <v>804</v>
      </c>
      <c r="C201" s="13" t="s">
        <v>339</v>
      </c>
      <c r="D201" s="13" t="s">
        <v>559</v>
      </c>
      <c r="E201" s="14"/>
      <c r="F201" s="28">
        <f t="shared" si="53"/>
        <v>4842387.55</v>
      </c>
      <c r="G201" s="28">
        <f t="shared" si="53"/>
        <v>4842387.55</v>
      </c>
      <c r="H201" s="28">
        <f t="shared" si="53"/>
        <v>4842387.55</v>
      </c>
    </row>
    <row r="202" spans="1:11" ht="22.5" customHeight="1" x14ac:dyDescent="0.2">
      <c r="A202" s="76" t="s">
        <v>200</v>
      </c>
      <c r="B202" s="161">
        <v>804</v>
      </c>
      <c r="C202" s="13" t="s">
        <v>339</v>
      </c>
      <c r="D202" s="13" t="s">
        <v>559</v>
      </c>
      <c r="E202" s="13" t="s">
        <v>71</v>
      </c>
      <c r="F202" s="28">
        <f t="shared" si="53"/>
        <v>4842387.55</v>
      </c>
      <c r="G202" s="28">
        <f t="shared" si="53"/>
        <v>4842387.55</v>
      </c>
      <c r="H202" s="28">
        <f t="shared" si="53"/>
        <v>4842387.55</v>
      </c>
    </row>
    <row r="203" spans="1:11" ht="51.75" customHeight="1" x14ac:dyDescent="0.2">
      <c r="A203" s="30" t="s">
        <v>77</v>
      </c>
      <c r="B203" s="161">
        <v>804</v>
      </c>
      <c r="C203" s="13" t="s">
        <v>339</v>
      </c>
      <c r="D203" s="13" t="s">
        <v>559</v>
      </c>
      <c r="E203" s="13" t="s">
        <v>65</v>
      </c>
      <c r="F203" s="28">
        <v>4842387.55</v>
      </c>
      <c r="G203" s="28">
        <v>4842387.55</v>
      </c>
      <c r="H203" s="28">
        <v>4842387.55</v>
      </c>
    </row>
    <row r="204" spans="1:11" ht="132.75" customHeight="1" x14ac:dyDescent="0.2">
      <c r="A204" s="172" t="s">
        <v>368</v>
      </c>
      <c r="B204" s="161">
        <v>804</v>
      </c>
      <c r="C204" s="13" t="s">
        <v>339</v>
      </c>
      <c r="D204" s="13" t="s">
        <v>226</v>
      </c>
      <c r="E204" s="13"/>
      <c r="F204" s="28">
        <f>F205+F209</f>
        <v>6085353</v>
      </c>
      <c r="G204" s="28">
        <f t="shared" ref="F204:H207" si="54">G205</f>
        <v>3034000</v>
      </c>
      <c r="H204" s="28">
        <f t="shared" si="54"/>
        <v>2200000</v>
      </c>
    </row>
    <row r="205" spans="1:11" ht="54" customHeight="1" x14ac:dyDescent="0.2">
      <c r="A205" s="172" t="s">
        <v>290</v>
      </c>
      <c r="B205" s="161">
        <v>804</v>
      </c>
      <c r="C205" s="13" t="s">
        <v>339</v>
      </c>
      <c r="D205" s="13" t="s">
        <v>291</v>
      </c>
      <c r="E205" s="13"/>
      <c r="F205" s="28">
        <f t="shared" si="54"/>
        <v>816353</v>
      </c>
      <c r="G205" s="28">
        <f t="shared" si="54"/>
        <v>3034000</v>
      </c>
      <c r="H205" s="28">
        <f t="shared" si="54"/>
        <v>2200000</v>
      </c>
    </row>
    <row r="206" spans="1:11" ht="68.25" customHeight="1" x14ac:dyDescent="0.2">
      <c r="A206" s="105" t="s">
        <v>416</v>
      </c>
      <c r="B206" s="161">
        <v>804</v>
      </c>
      <c r="C206" s="13" t="s">
        <v>339</v>
      </c>
      <c r="D206" s="13" t="s">
        <v>417</v>
      </c>
      <c r="E206" s="13"/>
      <c r="F206" s="28">
        <f t="shared" si="54"/>
        <v>816353</v>
      </c>
      <c r="G206" s="28">
        <f t="shared" si="54"/>
        <v>3034000</v>
      </c>
      <c r="H206" s="28">
        <f t="shared" si="54"/>
        <v>2200000</v>
      </c>
    </row>
    <row r="207" spans="1:11" ht="51.75" customHeight="1" x14ac:dyDescent="0.2">
      <c r="A207" s="172" t="s">
        <v>77</v>
      </c>
      <c r="B207" s="161">
        <v>804</v>
      </c>
      <c r="C207" s="13" t="s">
        <v>339</v>
      </c>
      <c r="D207" s="13" t="s">
        <v>417</v>
      </c>
      <c r="E207" s="13" t="s">
        <v>71</v>
      </c>
      <c r="F207" s="28">
        <f t="shared" si="54"/>
        <v>816353</v>
      </c>
      <c r="G207" s="28">
        <f t="shared" si="54"/>
        <v>3034000</v>
      </c>
      <c r="H207" s="28">
        <f t="shared" si="54"/>
        <v>2200000</v>
      </c>
    </row>
    <row r="208" spans="1:11" ht="69.75" customHeight="1" x14ac:dyDescent="0.2">
      <c r="A208" s="172" t="s">
        <v>66</v>
      </c>
      <c r="B208" s="161">
        <v>804</v>
      </c>
      <c r="C208" s="13" t="s">
        <v>339</v>
      </c>
      <c r="D208" s="13" t="s">
        <v>417</v>
      </c>
      <c r="E208" s="13" t="s">
        <v>65</v>
      </c>
      <c r="F208" s="28">
        <v>816353</v>
      </c>
      <c r="G208" s="28">
        <v>3034000</v>
      </c>
      <c r="H208" s="28">
        <v>2200000</v>
      </c>
    </row>
    <row r="209" spans="1:8" ht="97.5" customHeight="1" x14ac:dyDescent="0.25">
      <c r="A209" s="21" t="s">
        <v>573</v>
      </c>
      <c r="B209" s="161">
        <v>804</v>
      </c>
      <c r="C209" s="13" t="s">
        <v>339</v>
      </c>
      <c r="D209" s="6" t="s">
        <v>574</v>
      </c>
      <c r="E209" s="5"/>
      <c r="F209" s="28">
        <f>F212</f>
        <v>5269000</v>
      </c>
      <c r="G209" s="28">
        <v>0</v>
      </c>
      <c r="H209" s="28">
        <v>0</v>
      </c>
    </row>
    <row r="210" spans="1:8" ht="184.5" customHeight="1" x14ac:dyDescent="0.25">
      <c r="A210" s="21" t="s">
        <v>575</v>
      </c>
      <c r="B210" s="161">
        <v>804</v>
      </c>
      <c r="C210" s="13" t="s">
        <v>339</v>
      </c>
      <c r="D210" s="6" t="s">
        <v>576</v>
      </c>
      <c r="E210" s="5"/>
      <c r="F210" s="28">
        <f>F212</f>
        <v>5269000</v>
      </c>
      <c r="G210" s="28">
        <v>0</v>
      </c>
      <c r="H210" s="28">
        <v>0</v>
      </c>
    </row>
    <row r="211" spans="1:8" ht="67.5" customHeight="1" x14ac:dyDescent="0.2">
      <c r="A211" s="202" t="s">
        <v>569</v>
      </c>
      <c r="B211" s="161">
        <v>804</v>
      </c>
      <c r="C211" s="13" t="s">
        <v>339</v>
      </c>
      <c r="D211" s="6" t="s">
        <v>576</v>
      </c>
      <c r="E211" s="5" t="s">
        <v>71</v>
      </c>
      <c r="F211" s="28">
        <f>F212</f>
        <v>5269000</v>
      </c>
      <c r="G211" s="28">
        <v>0</v>
      </c>
      <c r="H211" s="28">
        <v>0</v>
      </c>
    </row>
    <row r="212" spans="1:8" ht="67.5" customHeight="1" x14ac:dyDescent="0.25">
      <c r="A212" s="21" t="s">
        <v>66</v>
      </c>
      <c r="B212" s="161">
        <v>804</v>
      </c>
      <c r="C212" s="13" t="s">
        <v>339</v>
      </c>
      <c r="D212" s="6" t="s">
        <v>576</v>
      </c>
      <c r="E212" s="5" t="s">
        <v>65</v>
      </c>
      <c r="F212" s="28">
        <v>5269000</v>
      </c>
      <c r="G212" s="28">
        <v>0</v>
      </c>
      <c r="H212" s="28">
        <v>0</v>
      </c>
    </row>
    <row r="213" spans="1:8" ht="200.25" customHeight="1" x14ac:dyDescent="0.25">
      <c r="A213" s="21" t="s">
        <v>582</v>
      </c>
      <c r="B213" s="161">
        <v>804</v>
      </c>
      <c r="C213" s="13" t="s">
        <v>339</v>
      </c>
      <c r="D213" s="6" t="s">
        <v>577</v>
      </c>
      <c r="E213" s="5"/>
      <c r="F213" s="28">
        <f>F217+F221+F225</f>
        <v>877500</v>
      </c>
      <c r="G213" s="28">
        <f>G217</f>
        <v>0</v>
      </c>
      <c r="H213" s="28">
        <f>H217</f>
        <v>0</v>
      </c>
    </row>
    <row r="214" spans="1:8" ht="33" customHeight="1" x14ac:dyDescent="0.25">
      <c r="A214" s="21" t="s">
        <v>580</v>
      </c>
      <c r="B214" s="161">
        <v>804</v>
      </c>
      <c r="C214" s="13" t="s">
        <v>339</v>
      </c>
      <c r="D214" s="6" t="s">
        <v>578</v>
      </c>
      <c r="E214" s="4"/>
      <c r="F214" s="28">
        <f>F217</f>
        <v>202500</v>
      </c>
      <c r="G214" s="28">
        <f>G217</f>
        <v>0</v>
      </c>
      <c r="H214" s="28">
        <f>H217</f>
        <v>0</v>
      </c>
    </row>
    <row r="215" spans="1:8" ht="49.5" customHeight="1" x14ac:dyDescent="0.2">
      <c r="A215" s="77" t="s">
        <v>581</v>
      </c>
      <c r="B215" s="161">
        <v>804</v>
      </c>
      <c r="C215" s="13" t="s">
        <v>339</v>
      </c>
      <c r="D215" s="6" t="s">
        <v>579</v>
      </c>
      <c r="E215" s="4"/>
      <c r="F215" s="28">
        <f>F217</f>
        <v>202500</v>
      </c>
      <c r="G215" s="28">
        <f>G217</f>
        <v>0</v>
      </c>
      <c r="H215" s="28">
        <f>H217</f>
        <v>0</v>
      </c>
    </row>
    <row r="216" spans="1:8" ht="51" customHeight="1" x14ac:dyDescent="0.25">
      <c r="A216" s="26" t="s">
        <v>77</v>
      </c>
      <c r="B216" s="161">
        <v>804</v>
      </c>
      <c r="C216" s="13" t="s">
        <v>339</v>
      </c>
      <c r="D216" s="6" t="s">
        <v>579</v>
      </c>
      <c r="E216" s="5" t="s">
        <v>71</v>
      </c>
      <c r="F216" s="28">
        <f>F217</f>
        <v>202500</v>
      </c>
      <c r="G216" s="28">
        <f>G217</f>
        <v>0</v>
      </c>
      <c r="H216" s="28">
        <f>H217</f>
        <v>0</v>
      </c>
    </row>
    <row r="217" spans="1:8" ht="69.75" customHeight="1" x14ac:dyDescent="0.25">
      <c r="A217" s="21" t="s">
        <v>66</v>
      </c>
      <c r="B217" s="161">
        <v>804</v>
      </c>
      <c r="C217" s="13" t="s">
        <v>339</v>
      </c>
      <c r="D217" s="6" t="s">
        <v>579</v>
      </c>
      <c r="E217" s="5" t="s">
        <v>65</v>
      </c>
      <c r="F217" s="28">
        <v>202500</v>
      </c>
      <c r="G217" s="28">
        <v>0</v>
      </c>
      <c r="H217" s="28">
        <v>0</v>
      </c>
    </row>
    <row r="218" spans="1:8" ht="49.5" customHeight="1" x14ac:dyDescent="0.25">
      <c r="A218" s="21" t="s">
        <v>583</v>
      </c>
      <c r="B218" s="161">
        <v>804</v>
      </c>
      <c r="C218" s="13" t="s">
        <v>339</v>
      </c>
      <c r="D218" s="6" t="s">
        <v>584</v>
      </c>
      <c r="E218" s="4"/>
      <c r="F218" s="28">
        <f>F221</f>
        <v>375000</v>
      </c>
      <c r="G218" s="28">
        <f>G221</f>
        <v>0</v>
      </c>
      <c r="H218" s="28">
        <f>H221</f>
        <v>0</v>
      </c>
    </row>
    <row r="219" spans="1:8" ht="69.75" customHeight="1" x14ac:dyDescent="0.25">
      <c r="A219" s="21" t="s">
        <v>585</v>
      </c>
      <c r="B219" s="161">
        <v>804</v>
      </c>
      <c r="C219" s="13" t="s">
        <v>339</v>
      </c>
      <c r="D219" s="6" t="s">
        <v>586</v>
      </c>
      <c r="E219" s="4"/>
      <c r="F219" s="28">
        <f>F221</f>
        <v>375000</v>
      </c>
      <c r="G219" s="28">
        <f>G221</f>
        <v>0</v>
      </c>
      <c r="H219" s="28">
        <f>H221</f>
        <v>0</v>
      </c>
    </row>
    <row r="220" spans="1:8" ht="50.25" customHeight="1" x14ac:dyDescent="0.25">
      <c r="A220" s="26" t="s">
        <v>77</v>
      </c>
      <c r="B220" s="161">
        <v>804</v>
      </c>
      <c r="C220" s="13" t="s">
        <v>339</v>
      </c>
      <c r="D220" s="6" t="s">
        <v>586</v>
      </c>
      <c r="E220" s="5" t="s">
        <v>71</v>
      </c>
      <c r="F220" s="28">
        <f>F221</f>
        <v>375000</v>
      </c>
      <c r="G220" s="28">
        <f>G221</f>
        <v>0</v>
      </c>
      <c r="H220" s="28">
        <f>H221</f>
        <v>0</v>
      </c>
    </row>
    <row r="221" spans="1:8" ht="69.75" customHeight="1" x14ac:dyDescent="0.25">
      <c r="A221" s="21" t="s">
        <v>66</v>
      </c>
      <c r="B221" s="161">
        <v>804</v>
      </c>
      <c r="C221" s="13" t="s">
        <v>339</v>
      </c>
      <c r="D221" s="6" t="s">
        <v>586</v>
      </c>
      <c r="E221" s="5" t="s">
        <v>65</v>
      </c>
      <c r="F221" s="28">
        <v>375000</v>
      </c>
      <c r="G221" s="28">
        <v>0</v>
      </c>
      <c r="H221" s="28">
        <v>0</v>
      </c>
    </row>
    <row r="222" spans="1:8" ht="55.5" customHeight="1" x14ac:dyDescent="0.2">
      <c r="A222" s="211" t="s">
        <v>587</v>
      </c>
      <c r="B222" s="161">
        <v>804</v>
      </c>
      <c r="C222" s="13" t="s">
        <v>339</v>
      </c>
      <c r="D222" s="6" t="s">
        <v>584</v>
      </c>
      <c r="E222" s="4"/>
      <c r="F222" s="28">
        <f>F225</f>
        <v>300000</v>
      </c>
      <c r="G222" s="28">
        <f>G225</f>
        <v>0</v>
      </c>
      <c r="H222" s="28">
        <f>H225</f>
        <v>0</v>
      </c>
    </row>
    <row r="223" spans="1:8" ht="69.75" customHeight="1" x14ac:dyDescent="0.2">
      <c r="A223" s="211" t="s">
        <v>588</v>
      </c>
      <c r="B223" s="161">
        <v>804</v>
      </c>
      <c r="C223" s="13" t="s">
        <v>339</v>
      </c>
      <c r="D223" s="6" t="s">
        <v>589</v>
      </c>
      <c r="E223" s="4"/>
      <c r="F223" s="28">
        <f>F225</f>
        <v>300000</v>
      </c>
      <c r="G223" s="28">
        <f>G225</f>
        <v>0</v>
      </c>
      <c r="H223" s="28">
        <f>H225</f>
        <v>0</v>
      </c>
    </row>
    <row r="224" spans="1:8" ht="50.25" customHeight="1" x14ac:dyDescent="0.25">
      <c r="A224" s="26" t="s">
        <v>77</v>
      </c>
      <c r="B224" s="161">
        <v>804</v>
      </c>
      <c r="C224" s="13" t="s">
        <v>339</v>
      </c>
      <c r="D224" s="6" t="s">
        <v>589</v>
      </c>
      <c r="E224" s="5" t="s">
        <v>71</v>
      </c>
      <c r="F224" s="28">
        <f>F225</f>
        <v>300000</v>
      </c>
      <c r="G224" s="28">
        <f>G225</f>
        <v>0</v>
      </c>
      <c r="H224" s="28">
        <f>H225</f>
        <v>0</v>
      </c>
    </row>
    <row r="225" spans="1:11" ht="69.75" customHeight="1" x14ac:dyDescent="0.25">
      <c r="A225" s="21" t="s">
        <v>66</v>
      </c>
      <c r="B225" s="161">
        <v>804</v>
      </c>
      <c r="C225" s="13" t="s">
        <v>339</v>
      </c>
      <c r="D225" s="6" t="s">
        <v>589</v>
      </c>
      <c r="E225" s="5" t="s">
        <v>65</v>
      </c>
      <c r="F225" s="28">
        <v>300000</v>
      </c>
      <c r="G225" s="28">
        <v>0</v>
      </c>
      <c r="H225" s="28">
        <v>0</v>
      </c>
    </row>
    <row r="226" spans="1:11" ht="53.25" customHeight="1" x14ac:dyDescent="0.2">
      <c r="A226" s="195" t="s">
        <v>400</v>
      </c>
      <c r="B226" s="188">
        <v>804</v>
      </c>
      <c r="C226" s="14" t="s">
        <v>399</v>
      </c>
      <c r="D226" s="14"/>
      <c r="E226" s="14"/>
      <c r="F226" s="27">
        <f>F227</f>
        <v>2134064</v>
      </c>
      <c r="G226" s="27">
        <f>G227</f>
        <v>2134064</v>
      </c>
      <c r="H226" s="27">
        <f>H227</f>
        <v>2134064</v>
      </c>
    </row>
    <row r="227" spans="1:11" ht="49.5" customHeight="1" x14ac:dyDescent="0.2">
      <c r="A227" s="105" t="s">
        <v>60</v>
      </c>
      <c r="B227" s="161">
        <v>804</v>
      </c>
      <c r="C227" s="13" t="s">
        <v>399</v>
      </c>
      <c r="D227" s="13" t="s">
        <v>143</v>
      </c>
      <c r="E227" s="13"/>
      <c r="F227" s="28">
        <f t="shared" ref="F227:H230" si="55">F228</f>
        <v>2134064</v>
      </c>
      <c r="G227" s="28">
        <f t="shared" si="55"/>
        <v>2134064</v>
      </c>
      <c r="H227" s="28">
        <f t="shared" si="55"/>
        <v>2134064</v>
      </c>
    </row>
    <row r="228" spans="1:11" ht="33.75" customHeight="1" x14ac:dyDescent="0.2">
      <c r="A228" s="105" t="s">
        <v>202</v>
      </c>
      <c r="B228" s="161">
        <v>804</v>
      </c>
      <c r="C228" s="13" t="s">
        <v>399</v>
      </c>
      <c r="D228" s="13" t="s">
        <v>203</v>
      </c>
      <c r="E228" s="13"/>
      <c r="F228" s="28">
        <f t="shared" si="55"/>
        <v>2134064</v>
      </c>
      <c r="G228" s="28">
        <f t="shared" si="55"/>
        <v>2134064</v>
      </c>
      <c r="H228" s="28">
        <f t="shared" si="55"/>
        <v>2134064</v>
      </c>
    </row>
    <row r="229" spans="1:11" ht="50.25" customHeight="1" x14ac:dyDescent="0.2">
      <c r="A229" s="105" t="s">
        <v>204</v>
      </c>
      <c r="B229" s="161">
        <v>804</v>
      </c>
      <c r="C229" s="13" t="s">
        <v>399</v>
      </c>
      <c r="D229" s="13" t="s">
        <v>370</v>
      </c>
      <c r="E229" s="13"/>
      <c r="F229" s="28">
        <f t="shared" si="55"/>
        <v>2134064</v>
      </c>
      <c r="G229" s="28">
        <f t="shared" si="55"/>
        <v>2134064</v>
      </c>
      <c r="H229" s="28">
        <f t="shared" si="55"/>
        <v>2134064</v>
      </c>
    </row>
    <row r="230" spans="1:11" ht="52.5" customHeight="1" x14ac:dyDescent="0.2">
      <c r="A230" s="105" t="s">
        <v>77</v>
      </c>
      <c r="B230" s="161">
        <v>804</v>
      </c>
      <c r="C230" s="13" t="s">
        <v>399</v>
      </c>
      <c r="D230" s="13" t="s">
        <v>370</v>
      </c>
      <c r="E230" s="13" t="s">
        <v>71</v>
      </c>
      <c r="F230" s="28">
        <f t="shared" si="55"/>
        <v>2134064</v>
      </c>
      <c r="G230" s="28">
        <f t="shared" si="55"/>
        <v>2134064</v>
      </c>
      <c r="H230" s="28">
        <f t="shared" si="55"/>
        <v>2134064</v>
      </c>
    </row>
    <row r="231" spans="1:11" ht="51.75" customHeight="1" x14ac:dyDescent="0.2">
      <c r="A231" s="172" t="s">
        <v>66</v>
      </c>
      <c r="B231" s="161">
        <v>804</v>
      </c>
      <c r="C231" s="13" t="s">
        <v>399</v>
      </c>
      <c r="D231" s="13" t="s">
        <v>370</v>
      </c>
      <c r="E231" s="13" t="s">
        <v>65</v>
      </c>
      <c r="F231" s="28">
        <v>2134064</v>
      </c>
      <c r="G231" s="28">
        <v>2134064</v>
      </c>
      <c r="H231" s="28">
        <v>2134064</v>
      </c>
    </row>
    <row r="232" spans="1:11" ht="18.75" customHeight="1" x14ac:dyDescent="0.2">
      <c r="A232" s="195" t="s">
        <v>340</v>
      </c>
      <c r="B232" s="188">
        <v>804</v>
      </c>
      <c r="C232" s="14" t="s">
        <v>341</v>
      </c>
      <c r="D232" s="14"/>
      <c r="E232" s="14"/>
      <c r="F232" s="27">
        <f>F234</f>
        <v>20922729</v>
      </c>
      <c r="G232" s="27">
        <f t="shared" ref="G232:H232" si="56">G234</f>
        <v>23207612.449999999</v>
      </c>
      <c r="H232" s="27">
        <f t="shared" si="56"/>
        <v>22702104.719999999</v>
      </c>
    </row>
    <row r="233" spans="1:11" ht="17.25" customHeight="1" x14ac:dyDescent="0.2">
      <c r="A233" s="195" t="s">
        <v>342</v>
      </c>
      <c r="B233" s="188">
        <v>804</v>
      </c>
      <c r="C233" s="14" t="s">
        <v>343</v>
      </c>
      <c r="D233" s="14"/>
      <c r="E233" s="14"/>
      <c r="F233" s="27">
        <f>F234</f>
        <v>20922729</v>
      </c>
      <c r="G233" s="27">
        <f t="shared" ref="G233:H233" si="57">G234</f>
        <v>23207612.449999999</v>
      </c>
      <c r="H233" s="27">
        <f t="shared" si="57"/>
        <v>22702104.719999999</v>
      </c>
    </row>
    <row r="234" spans="1:11" ht="117.75" customHeight="1" x14ac:dyDescent="0.2">
      <c r="A234" s="105" t="s">
        <v>366</v>
      </c>
      <c r="B234" s="161">
        <v>804</v>
      </c>
      <c r="C234" s="15" t="s">
        <v>343</v>
      </c>
      <c r="D234" s="13" t="s">
        <v>151</v>
      </c>
      <c r="E234" s="13"/>
      <c r="F234" s="28">
        <f>F235+F239</f>
        <v>20922729</v>
      </c>
      <c r="G234" s="28">
        <f>G235+G239</f>
        <v>23207612.449999999</v>
      </c>
      <c r="H234" s="28">
        <f>H235+H239</f>
        <v>22702104.719999999</v>
      </c>
    </row>
    <row r="235" spans="1:11" ht="54" customHeight="1" x14ac:dyDescent="0.2">
      <c r="A235" s="105" t="s">
        <v>280</v>
      </c>
      <c r="B235" s="161">
        <v>804</v>
      </c>
      <c r="C235" s="15" t="s">
        <v>343</v>
      </c>
      <c r="D235" s="13" t="s">
        <v>281</v>
      </c>
      <c r="E235" s="13"/>
      <c r="F235" s="28">
        <f t="shared" ref="F235:H237" si="58">F236</f>
        <v>14330913</v>
      </c>
      <c r="G235" s="28">
        <f t="shared" si="58"/>
        <v>15750000</v>
      </c>
      <c r="H235" s="28">
        <f t="shared" si="58"/>
        <v>15244492.27</v>
      </c>
    </row>
    <row r="236" spans="1:11" ht="24" customHeight="1" x14ac:dyDescent="0.2">
      <c r="A236" s="105" t="s">
        <v>106</v>
      </c>
      <c r="B236" s="161">
        <v>804</v>
      </c>
      <c r="C236" s="15" t="s">
        <v>343</v>
      </c>
      <c r="D236" s="13" t="s">
        <v>282</v>
      </c>
      <c r="E236" s="13"/>
      <c r="F236" s="28">
        <f>F237</f>
        <v>14330913</v>
      </c>
      <c r="G236" s="28">
        <f t="shared" si="58"/>
        <v>15750000</v>
      </c>
      <c r="H236" s="28">
        <f t="shared" si="58"/>
        <v>15244492.27</v>
      </c>
    </row>
    <row r="237" spans="1:11" ht="86.25" customHeight="1" x14ac:dyDescent="0.2">
      <c r="A237" s="105" t="s">
        <v>108</v>
      </c>
      <c r="B237" s="161">
        <v>804</v>
      </c>
      <c r="C237" s="15" t="s">
        <v>343</v>
      </c>
      <c r="D237" s="13" t="s">
        <v>282</v>
      </c>
      <c r="E237" s="13" t="s">
        <v>78</v>
      </c>
      <c r="F237" s="28">
        <f>F238</f>
        <v>14330913</v>
      </c>
      <c r="G237" s="28">
        <f t="shared" si="58"/>
        <v>15750000</v>
      </c>
      <c r="H237" s="28">
        <f t="shared" si="58"/>
        <v>15244492.27</v>
      </c>
    </row>
    <row r="238" spans="1:11" ht="33.75" customHeight="1" x14ac:dyDescent="0.2">
      <c r="A238" s="105" t="s">
        <v>80</v>
      </c>
      <c r="B238" s="161">
        <v>804</v>
      </c>
      <c r="C238" s="15" t="s">
        <v>343</v>
      </c>
      <c r="D238" s="13" t="s">
        <v>282</v>
      </c>
      <c r="E238" s="13" t="s">
        <v>79</v>
      </c>
      <c r="F238" s="28">
        <v>14330913</v>
      </c>
      <c r="G238" s="28">
        <v>15750000</v>
      </c>
      <c r="H238" s="28">
        <v>15244492.27</v>
      </c>
      <c r="J238" s="93"/>
      <c r="K238" s="93"/>
    </row>
    <row r="239" spans="1:11" ht="38.25" customHeight="1" x14ac:dyDescent="0.2">
      <c r="A239" s="105" t="s">
        <v>283</v>
      </c>
      <c r="B239" s="161">
        <v>804</v>
      </c>
      <c r="C239" s="15" t="s">
        <v>343</v>
      </c>
      <c r="D239" s="13" t="s">
        <v>284</v>
      </c>
      <c r="E239" s="13"/>
      <c r="F239" s="28">
        <f>F240</f>
        <v>6591816</v>
      </c>
      <c r="G239" s="28">
        <f t="shared" ref="G239:H240" si="59">G240</f>
        <v>7457612.4500000002</v>
      </c>
      <c r="H239" s="28">
        <f t="shared" si="59"/>
        <v>7457612.4500000002</v>
      </c>
      <c r="J239" s="93"/>
      <c r="K239" s="93"/>
    </row>
    <row r="240" spans="1:11" ht="19.5" customHeight="1" x14ac:dyDescent="0.2">
      <c r="A240" s="105" t="s">
        <v>14</v>
      </c>
      <c r="B240" s="161">
        <v>804</v>
      </c>
      <c r="C240" s="15" t="s">
        <v>343</v>
      </c>
      <c r="D240" s="13" t="s">
        <v>285</v>
      </c>
      <c r="E240" s="15"/>
      <c r="F240" s="28">
        <f>F241</f>
        <v>6591816</v>
      </c>
      <c r="G240" s="28">
        <f t="shared" si="59"/>
        <v>7457612.4500000002</v>
      </c>
      <c r="H240" s="28">
        <f t="shared" si="59"/>
        <v>7457612.4500000002</v>
      </c>
      <c r="J240" s="93"/>
      <c r="K240" s="93"/>
    </row>
    <row r="241" spans="1:11" ht="85.5" customHeight="1" x14ac:dyDescent="0.2">
      <c r="A241" s="105" t="s">
        <v>108</v>
      </c>
      <c r="B241" s="161">
        <v>804</v>
      </c>
      <c r="C241" s="15" t="s">
        <v>343</v>
      </c>
      <c r="D241" s="13" t="s">
        <v>285</v>
      </c>
      <c r="E241" s="13" t="s">
        <v>78</v>
      </c>
      <c r="F241" s="28">
        <f t="shared" ref="F241:H241" si="60">F242</f>
        <v>6591816</v>
      </c>
      <c r="G241" s="28">
        <f t="shared" si="60"/>
        <v>7457612.4500000002</v>
      </c>
      <c r="H241" s="28">
        <f t="shared" si="60"/>
        <v>7457612.4500000002</v>
      </c>
      <c r="J241" s="93"/>
      <c r="K241" s="93"/>
    </row>
    <row r="242" spans="1:11" ht="36.75" customHeight="1" x14ac:dyDescent="0.2">
      <c r="A242" s="105" t="s">
        <v>80</v>
      </c>
      <c r="B242" s="161">
        <v>804</v>
      </c>
      <c r="C242" s="15" t="s">
        <v>343</v>
      </c>
      <c r="D242" s="13" t="s">
        <v>285</v>
      </c>
      <c r="E242" s="13" t="s">
        <v>79</v>
      </c>
      <c r="F242" s="28">
        <v>6591816</v>
      </c>
      <c r="G242" s="28">
        <v>7457612.4500000002</v>
      </c>
      <c r="H242" s="28">
        <v>7457612.4500000002</v>
      </c>
      <c r="J242" s="93"/>
      <c r="K242" s="93"/>
    </row>
    <row r="243" spans="1:11" ht="18" customHeight="1" x14ac:dyDescent="0.2">
      <c r="A243" s="100" t="s">
        <v>344</v>
      </c>
      <c r="B243" s="188">
        <v>804</v>
      </c>
      <c r="C243" s="189" t="s">
        <v>345</v>
      </c>
      <c r="D243" s="14"/>
      <c r="E243" s="14"/>
      <c r="F243" s="27">
        <f>F244</f>
        <v>914433</v>
      </c>
      <c r="G243" s="27">
        <f t="shared" ref="G243:H243" si="61">G244</f>
        <v>914433</v>
      </c>
      <c r="H243" s="27">
        <f t="shared" si="61"/>
        <v>914433</v>
      </c>
      <c r="J243" s="93"/>
      <c r="K243" s="93"/>
    </row>
    <row r="244" spans="1:11" ht="22.5" customHeight="1" x14ac:dyDescent="0.2">
      <c r="A244" s="100" t="s">
        <v>15</v>
      </c>
      <c r="B244" s="188">
        <v>804</v>
      </c>
      <c r="C244" s="189" t="s">
        <v>346</v>
      </c>
      <c r="D244" s="14"/>
      <c r="E244" s="14"/>
      <c r="F244" s="27">
        <f>F246</f>
        <v>914433</v>
      </c>
      <c r="G244" s="27">
        <f t="shared" ref="G244:H244" si="62">G246</f>
        <v>914433</v>
      </c>
      <c r="H244" s="27">
        <f t="shared" si="62"/>
        <v>914433</v>
      </c>
      <c r="J244" s="93"/>
      <c r="K244" s="93"/>
    </row>
    <row r="245" spans="1:11" ht="85.5" customHeight="1" x14ac:dyDescent="0.2">
      <c r="A245" s="105" t="s">
        <v>527</v>
      </c>
      <c r="B245" s="161">
        <v>804</v>
      </c>
      <c r="C245" s="15" t="s">
        <v>346</v>
      </c>
      <c r="D245" s="13" t="s">
        <v>196</v>
      </c>
      <c r="E245" s="13"/>
      <c r="F245" s="28">
        <f>F246</f>
        <v>914433</v>
      </c>
      <c r="G245" s="28">
        <f t="shared" ref="G245:H245" si="63">G246</f>
        <v>914433</v>
      </c>
      <c r="H245" s="28">
        <f t="shared" si="63"/>
        <v>914433</v>
      </c>
      <c r="J245" s="93"/>
      <c r="K245" s="93"/>
    </row>
    <row r="246" spans="1:11" ht="99.95" customHeight="1" x14ac:dyDescent="0.2">
      <c r="A246" s="105" t="s">
        <v>378</v>
      </c>
      <c r="B246" s="161">
        <v>804</v>
      </c>
      <c r="C246" s="15">
        <v>1001</v>
      </c>
      <c r="D246" s="13" t="s">
        <v>198</v>
      </c>
      <c r="E246" s="14"/>
      <c r="F246" s="28">
        <f>F247+F254</f>
        <v>914433</v>
      </c>
      <c r="G246" s="28">
        <f>G247+G254</f>
        <v>914433</v>
      </c>
      <c r="H246" s="28">
        <f>H247+H254</f>
        <v>914433</v>
      </c>
      <c r="J246" s="93"/>
      <c r="K246" s="93"/>
    </row>
    <row r="247" spans="1:11" ht="20.25" customHeight="1" x14ac:dyDescent="0.2">
      <c r="A247" s="105" t="s">
        <v>15</v>
      </c>
      <c r="B247" s="161">
        <v>804</v>
      </c>
      <c r="C247" s="15">
        <v>1001</v>
      </c>
      <c r="D247" s="13" t="s">
        <v>199</v>
      </c>
      <c r="E247" s="14"/>
      <c r="F247" s="28">
        <f t="shared" ref="F247:H249" si="64">F248</f>
        <v>664433</v>
      </c>
      <c r="G247" s="28">
        <f t="shared" si="64"/>
        <v>664433</v>
      </c>
      <c r="H247" s="28">
        <f t="shared" si="64"/>
        <v>664433</v>
      </c>
    </row>
    <row r="248" spans="1:11" ht="38.25" customHeight="1" x14ac:dyDescent="0.2">
      <c r="A248" s="105" t="s">
        <v>76</v>
      </c>
      <c r="B248" s="161">
        <v>804</v>
      </c>
      <c r="C248" s="15">
        <v>1001</v>
      </c>
      <c r="D248" s="13" t="s">
        <v>250</v>
      </c>
      <c r="E248" s="13"/>
      <c r="F248" s="28">
        <f t="shared" si="64"/>
        <v>664433</v>
      </c>
      <c r="G248" s="28">
        <f t="shared" si="64"/>
        <v>664433</v>
      </c>
      <c r="H248" s="28">
        <f t="shared" si="64"/>
        <v>664433</v>
      </c>
    </row>
    <row r="249" spans="1:11" ht="34.5" customHeight="1" x14ac:dyDescent="0.2">
      <c r="A249" s="105" t="s">
        <v>74</v>
      </c>
      <c r="B249" s="161">
        <v>804</v>
      </c>
      <c r="C249" s="15">
        <v>1001</v>
      </c>
      <c r="D249" s="13" t="s">
        <v>250</v>
      </c>
      <c r="E249" s="15" t="s">
        <v>73</v>
      </c>
      <c r="F249" s="28">
        <f t="shared" si="64"/>
        <v>664433</v>
      </c>
      <c r="G249" s="28">
        <f t="shared" si="64"/>
        <v>664433</v>
      </c>
      <c r="H249" s="28">
        <f t="shared" si="64"/>
        <v>664433</v>
      </c>
    </row>
    <row r="250" spans="1:11" ht="52.5" customHeight="1" x14ac:dyDescent="0.2">
      <c r="A250" s="105" t="s">
        <v>16</v>
      </c>
      <c r="B250" s="161">
        <v>804</v>
      </c>
      <c r="C250" s="15">
        <v>1001</v>
      </c>
      <c r="D250" s="13" t="s">
        <v>250</v>
      </c>
      <c r="E250" s="15" t="s">
        <v>17</v>
      </c>
      <c r="F250" s="28">
        <v>664433</v>
      </c>
      <c r="G250" s="28">
        <v>664433</v>
      </c>
      <c r="H250" s="28">
        <v>664433</v>
      </c>
    </row>
    <row r="251" spans="1:11" ht="37.5" customHeight="1" x14ac:dyDescent="0.2">
      <c r="A251" s="100" t="s">
        <v>347</v>
      </c>
      <c r="B251" s="188">
        <v>804</v>
      </c>
      <c r="C251" s="189" t="s">
        <v>348</v>
      </c>
      <c r="D251" s="14"/>
      <c r="E251" s="189"/>
      <c r="F251" s="27">
        <f>F252</f>
        <v>250000</v>
      </c>
      <c r="G251" s="27">
        <f>G252</f>
        <v>250000</v>
      </c>
      <c r="H251" s="27">
        <f>H252</f>
        <v>250000</v>
      </c>
    </row>
    <row r="252" spans="1:11" ht="84.75" customHeight="1" x14ac:dyDescent="0.2">
      <c r="A252" s="105" t="s">
        <v>527</v>
      </c>
      <c r="B252" s="161">
        <v>804</v>
      </c>
      <c r="C252" s="15" t="s">
        <v>348</v>
      </c>
      <c r="D252" s="13" t="s">
        <v>196</v>
      </c>
      <c r="E252" s="15"/>
      <c r="F252" s="28">
        <f t="shared" ref="F252:H256" si="65">F253</f>
        <v>250000</v>
      </c>
      <c r="G252" s="28">
        <f t="shared" si="65"/>
        <v>250000</v>
      </c>
      <c r="H252" s="28">
        <f t="shared" si="65"/>
        <v>250000</v>
      </c>
    </row>
    <row r="253" spans="1:11" ht="99.75" customHeight="1" x14ac:dyDescent="0.2">
      <c r="A253" s="105" t="s">
        <v>378</v>
      </c>
      <c r="B253" s="161">
        <v>804</v>
      </c>
      <c r="C253" s="15" t="s">
        <v>348</v>
      </c>
      <c r="D253" s="13" t="s">
        <v>198</v>
      </c>
      <c r="E253" s="15"/>
      <c r="F253" s="28">
        <f t="shared" si="65"/>
        <v>250000</v>
      </c>
      <c r="G253" s="28">
        <f t="shared" si="65"/>
        <v>250000</v>
      </c>
      <c r="H253" s="28">
        <f t="shared" si="65"/>
        <v>250000</v>
      </c>
    </row>
    <row r="254" spans="1:11" ht="24" customHeight="1" x14ac:dyDescent="0.2">
      <c r="A254" s="105" t="s">
        <v>252</v>
      </c>
      <c r="B254" s="161">
        <v>804</v>
      </c>
      <c r="C254" s="15" t="s">
        <v>348</v>
      </c>
      <c r="D254" s="13" t="s">
        <v>201</v>
      </c>
      <c r="E254" s="14"/>
      <c r="F254" s="28">
        <f t="shared" si="65"/>
        <v>250000</v>
      </c>
      <c r="G254" s="28">
        <f t="shared" si="65"/>
        <v>250000</v>
      </c>
      <c r="H254" s="28">
        <f t="shared" si="65"/>
        <v>250000</v>
      </c>
    </row>
    <row r="255" spans="1:11" ht="35.25" customHeight="1" x14ac:dyDescent="0.2">
      <c r="A255" s="105" t="s">
        <v>72</v>
      </c>
      <c r="B255" s="161">
        <v>804</v>
      </c>
      <c r="C255" s="15" t="s">
        <v>348</v>
      </c>
      <c r="D255" s="15" t="s">
        <v>251</v>
      </c>
      <c r="E255" s="15"/>
      <c r="F255" s="28">
        <f t="shared" si="65"/>
        <v>250000</v>
      </c>
      <c r="G255" s="28">
        <f t="shared" si="65"/>
        <v>250000</v>
      </c>
      <c r="H255" s="28">
        <f t="shared" si="65"/>
        <v>250000</v>
      </c>
    </row>
    <row r="256" spans="1:11" ht="87" customHeight="1" x14ac:dyDescent="0.2">
      <c r="A256" s="105" t="s">
        <v>108</v>
      </c>
      <c r="B256" s="161">
        <v>804</v>
      </c>
      <c r="C256" s="15" t="s">
        <v>348</v>
      </c>
      <c r="D256" s="15" t="s">
        <v>251</v>
      </c>
      <c r="E256" s="15" t="s">
        <v>78</v>
      </c>
      <c r="F256" s="28">
        <f t="shared" si="65"/>
        <v>250000</v>
      </c>
      <c r="G256" s="28">
        <f>G257</f>
        <v>250000</v>
      </c>
      <c r="H256" s="28">
        <f>H257</f>
        <v>250000</v>
      </c>
    </row>
    <row r="257" spans="1:8" ht="99.95" customHeight="1" x14ac:dyDescent="0.2">
      <c r="A257" s="105" t="s">
        <v>406</v>
      </c>
      <c r="B257" s="161">
        <v>804</v>
      </c>
      <c r="C257" s="15" t="s">
        <v>348</v>
      </c>
      <c r="D257" s="15" t="s">
        <v>251</v>
      </c>
      <c r="E257" s="15" t="s">
        <v>107</v>
      </c>
      <c r="F257" s="28">
        <v>250000</v>
      </c>
      <c r="G257" s="28">
        <v>250000</v>
      </c>
      <c r="H257" s="28">
        <v>250000</v>
      </c>
    </row>
    <row r="258" spans="1:8" ht="33" customHeight="1" x14ac:dyDescent="0.2">
      <c r="A258" s="100" t="s">
        <v>349</v>
      </c>
      <c r="B258" s="188">
        <v>804</v>
      </c>
      <c r="C258" s="189" t="s">
        <v>350</v>
      </c>
      <c r="D258" s="14"/>
      <c r="E258" s="14"/>
      <c r="F258" s="27">
        <f t="shared" ref="F258:H263" si="66">F259</f>
        <v>2945818</v>
      </c>
      <c r="G258" s="27">
        <f t="shared" si="66"/>
        <v>0</v>
      </c>
      <c r="H258" s="27">
        <f t="shared" si="66"/>
        <v>0</v>
      </c>
    </row>
    <row r="259" spans="1:8" ht="21" customHeight="1" x14ac:dyDescent="0.2">
      <c r="A259" s="100" t="s">
        <v>351</v>
      </c>
      <c r="B259" s="188">
        <v>804</v>
      </c>
      <c r="C259" s="189" t="s">
        <v>352</v>
      </c>
      <c r="D259" s="189"/>
      <c r="E259" s="189"/>
      <c r="F259" s="27">
        <f t="shared" si="66"/>
        <v>2945818</v>
      </c>
      <c r="G259" s="27">
        <f t="shared" si="66"/>
        <v>0</v>
      </c>
      <c r="H259" s="27">
        <f t="shared" si="66"/>
        <v>0</v>
      </c>
    </row>
    <row r="260" spans="1:8" ht="135.75" customHeight="1" x14ac:dyDescent="0.2">
      <c r="A260" s="105" t="s">
        <v>369</v>
      </c>
      <c r="B260" s="161">
        <v>804</v>
      </c>
      <c r="C260" s="15" t="s">
        <v>352</v>
      </c>
      <c r="D260" s="15" t="s">
        <v>294</v>
      </c>
      <c r="E260" s="15"/>
      <c r="F260" s="28">
        <f>F261+F265</f>
        <v>2945818</v>
      </c>
      <c r="G260" s="28">
        <f>G261+G265</f>
        <v>0</v>
      </c>
      <c r="H260" s="28">
        <f>H261+H265</f>
        <v>0</v>
      </c>
    </row>
    <row r="261" spans="1:8" ht="34.5" customHeight="1" x14ac:dyDescent="0.2">
      <c r="A261" s="105" t="s">
        <v>292</v>
      </c>
      <c r="B261" s="161">
        <v>804</v>
      </c>
      <c r="C261" s="15" t="s">
        <v>352</v>
      </c>
      <c r="D261" s="15" t="s">
        <v>295</v>
      </c>
      <c r="E261" s="15"/>
      <c r="F261" s="28">
        <f>F262</f>
        <v>2395818</v>
      </c>
      <c r="G261" s="28">
        <f t="shared" si="66"/>
        <v>0</v>
      </c>
      <c r="H261" s="28">
        <f t="shared" si="66"/>
        <v>0</v>
      </c>
    </row>
    <row r="262" spans="1:8" ht="34.5" customHeight="1" x14ac:dyDescent="0.2">
      <c r="A262" s="105" t="s">
        <v>105</v>
      </c>
      <c r="B262" s="161">
        <v>804</v>
      </c>
      <c r="C262" s="15" t="s">
        <v>352</v>
      </c>
      <c r="D262" s="15" t="s">
        <v>296</v>
      </c>
      <c r="E262" s="15"/>
      <c r="F262" s="28">
        <f>F263</f>
        <v>2395818</v>
      </c>
      <c r="G262" s="28">
        <f t="shared" si="66"/>
        <v>0</v>
      </c>
      <c r="H262" s="28">
        <f t="shared" si="66"/>
        <v>0</v>
      </c>
    </row>
    <row r="263" spans="1:8" ht="87" customHeight="1" x14ac:dyDescent="0.2">
      <c r="A263" s="105" t="s">
        <v>108</v>
      </c>
      <c r="B263" s="161">
        <v>804</v>
      </c>
      <c r="C263" s="15" t="s">
        <v>352</v>
      </c>
      <c r="D263" s="15" t="s">
        <v>296</v>
      </c>
      <c r="E263" s="15" t="s">
        <v>78</v>
      </c>
      <c r="F263" s="28">
        <f>F264</f>
        <v>2395818</v>
      </c>
      <c r="G263" s="28">
        <f t="shared" si="66"/>
        <v>0</v>
      </c>
      <c r="H263" s="28">
        <f t="shared" si="66"/>
        <v>0</v>
      </c>
    </row>
    <row r="264" spans="1:8" ht="36.75" customHeight="1" x14ac:dyDescent="0.2">
      <c r="A264" s="105" t="s">
        <v>80</v>
      </c>
      <c r="B264" s="161">
        <v>804</v>
      </c>
      <c r="C264" s="15" t="s">
        <v>352</v>
      </c>
      <c r="D264" s="15" t="s">
        <v>296</v>
      </c>
      <c r="E264" s="15" t="s">
        <v>79</v>
      </c>
      <c r="F264" s="28">
        <v>2395818</v>
      </c>
      <c r="G264" s="28">
        <v>0</v>
      </c>
      <c r="H264" s="28">
        <v>0</v>
      </c>
    </row>
    <row r="265" spans="1:8" ht="87.75" customHeight="1" x14ac:dyDescent="0.2">
      <c r="A265" s="105" t="s">
        <v>293</v>
      </c>
      <c r="B265" s="161">
        <v>804</v>
      </c>
      <c r="C265" s="15" t="s">
        <v>352</v>
      </c>
      <c r="D265" s="15" t="s">
        <v>297</v>
      </c>
      <c r="E265" s="15"/>
      <c r="F265" s="28">
        <f>F266</f>
        <v>550000</v>
      </c>
      <c r="G265" s="28">
        <f t="shared" ref="G265:H267" si="67">G266</f>
        <v>0</v>
      </c>
      <c r="H265" s="28">
        <f t="shared" si="67"/>
        <v>0</v>
      </c>
    </row>
    <row r="266" spans="1:8" ht="34.5" customHeight="1" x14ac:dyDescent="0.2">
      <c r="A266" s="105" t="s">
        <v>105</v>
      </c>
      <c r="B266" s="161">
        <v>804</v>
      </c>
      <c r="C266" s="15" t="s">
        <v>352</v>
      </c>
      <c r="D266" s="15" t="s">
        <v>298</v>
      </c>
      <c r="E266" s="15"/>
      <c r="F266" s="28">
        <f>F267</f>
        <v>550000</v>
      </c>
      <c r="G266" s="28">
        <f t="shared" si="67"/>
        <v>0</v>
      </c>
      <c r="H266" s="28">
        <f t="shared" si="67"/>
        <v>0</v>
      </c>
    </row>
    <row r="267" spans="1:8" ht="81" customHeight="1" x14ac:dyDescent="0.2">
      <c r="A267" s="105" t="s">
        <v>108</v>
      </c>
      <c r="B267" s="161">
        <v>804</v>
      </c>
      <c r="C267" s="15" t="s">
        <v>352</v>
      </c>
      <c r="D267" s="15" t="s">
        <v>298</v>
      </c>
      <c r="E267" s="15" t="s">
        <v>78</v>
      </c>
      <c r="F267" s="28">
        <f>F268</f>
        <v>550000</v>
      </c>
      <c r="G267" s="28">
        <f t="shared" si="67"/>
        <v>0</v>
      </c>
      <c r="H267" s="28">
        <f t="shared" si="67"/>
        <v>0</v>
      </c>
    </row>
    <row r="268" spans="1:8" ht="34.5" customHeight="1" x14ac:dyDescent="0.2">
      <c r="A268" s="105" t="s">
        <v>80</v>
      </c>
      <c r="B268" s="161">
        <v>804</v>
      </c>
      <c r="C268" s="15" t="s">
        <v>352</v>
      </c>
      <c r="D268" s="15" t="s">
        <v>298</v>
      </c>
      <c r="E268" s="15" t="s">
        <v>79</v>
      </c>
      <c r="F268" s="28">
        <v>550000</v>
      </c>
      <c r="G268" s="28">
        <v>0</v>
      </c>
      <c r="H268" s="28">
        <v>0</v>
      </c>
    </row>
    <row r="269" spans="1:8" ht="51.75" customHeight="1" x14ac:dyDescent="0.2">
      <c r="A269" s="100" t="s">
        <v>426</v>
      </c>
      <c r="B269" s="188">
        <v>804</v>
      </c>
      <c r="C269" s="189" t="s">
        <v>434</v>
      </c>
      <c r="D269" s="189"/>
      <c r="E269" s="189"/>
      <c r="F269" s="27">
        <f t="shared" ref="F269:H275" si="68">F270</f>
        <v>600000</v>
      </c>
      <c r="G269" s="27">
        <f t="shared" si="68"/>
        <v>600000</v>
      </c>
      <c r="H269" s="27">
        <f t="shared" si="68"/>
        <v>600000</v>
      </c>
    </row>
    <row r="270" spans="1:8" ht="36.75" customHeight="1" x14ac:dyDescent="0.2">
      <c r="A270" s="100" t="s">
        <v>560</v>
      </c>
      <c r="B270" s="188">
        <v>804</v>
      </c>
      <c r="C270" s="189" t="s">
        <v>435</v>
      </c>
      <c r="D270" s="189"/>
      <c r="E270" s="189"/>
      <c r="F270" s="27">
        <f t="shared" si="68"/>
        <v>600000</v>
      </c>
      <c r="G270" s="27">
        <f t="shared" si="68"/>
        <v>600000</v>
      </c>
      <c r="H270" s="27">
        <f t="shared" si="68"/>
        <v>600000</v>
      </c>
    </row>
    <row r="271" spans="1:8" ht="86.25" customHeight="1" x14ac:dyDescent="0.2">
      <c r="A271" s="105" t="s">
        <v>527</v>
      </c>
      <c r="B271" s="161">
        <v>804</v>
      </c>
      <c r="C271" s="15" t="s">
        <v>435</v>
      </c>
      <c r="D271" s="15" t="s">
        <v>196</v>
      </c>
      <c r="E271" s="15"/>
      <c r="F271" s="28">
        <f t="shared" si="68"/>
        <v>600000</v>
      </c>
      <c r="G271" s="28">
        <f t="shared" si="68"/>
        <v>600000</v>
      </c>
      <c r="H271" s="28">
        <f t="shared" si="68"/>
        <v>600000</v>
      </c>
    </row>
    <row r="272" spans="1:8" ht="121.5" customHeight="1" x14ac:dyDescent="0.2">
      <c r="A272" s="105" t="s">
        <v>377</v>
      </c>
      <c r="B272" s="161">
        <v>804</v>
      </c>
      <c r="C272" s="15" t="s">
        <v>435</v>
      </c>
      <c r="D272" s="15" t="s">
        <v>197</v>
      </c>
      <c r="E272" s="15"/>
      <c r="F272" s="28">
        <f t="shared" si="68"/>
        <v>600000</v>
      </c>
      <c r="G272" s="28">
        <f t="shared" si="68"/>
        <v>600000</v>
      </c>
      <c r="H272" s="28">
        <f t="shared" si="68"/>
        <v>600000</v>
      </c>
    </row>
    <row r="273" spans="1:8" ht="66.75" customHeight="1" x14ac:dyDescent="0.2">
      <c r="A273" s="105" t="s">
        <v>239</v>
      </c>
      <c r="B273" s="161">
        <v>804</v>
      </c>
      <c r="C273" s="15" t="s">
        <v>435</v>
      </c>
      <c r="D273" s="15" t="s">
        <v>240</v>
      </c>
      <c r="E273" s="15"/>
      <c r="F273" s="28">
        <f t="shared" si="68"/>
        <v>600000</v>
      </c>
      <c r="G273" s="28">
        <f t="shared" si="68"/>
        <v>600000</v>
      </c>
      <c r="H273" s="28">
        <f t="shared" si="68"/>
        <v>600000</v>
      </c>
    </row>
    <row r="274" spans="1:8" ht="36" customHeight="1" x14ac:dyDescent="0.2">
      <c r="A274" s="76" t="s">
        <v>428</v>
      </c>
      <c r="B274" s="161">
        <v>804</v>
      </c>
      <c r="C274" s="15" t="s">
        <v>435</v>
      </c>
      <c r="D274" s="13" t="s">
        <v>423</v>
      </c>
      <c r="E274" s="13"/>
      <c r="F274" s="28">
        <f t="shared" si="68"/>
        <v>600000</v>
      </c>
      <c r="G274" s="28">
        <f t="shared" si="68"/>
        <v>600000</v>
      </c>
      <c r="H274" s="28">
        <f t="shared" si="68"/>
        <v>600000</v>
      </c>
    </row>
    <row r="275" spans="1:8" ht="48.75" customHeight="1" x14ac:dyDescent="0.2">
      <c r="A275" s="76" t="s">
        <v>426</v>
      </c>
      <c r="B275" s="161">
        <v>804</v>
      </c>
      <c r="C275" s="15" t="s">
        <v>435</v>
      </c>
      <c r="D275" s="13" t="s">
        <v>423</v>
      </c>
      <c r="E275" s="13" t="s">
        <v>424</v>
      </c>
      <c r="F275" s="28">
        <f t="shared" si="68"/>
        <v>600000</v>
      </c>
      <c r="G275" s="28">
        <f t="shared" si="68"/>
        <v>600000</v>
      </c>
      <c r="H275" s="28">
        <f t="shared" si="68"/>
        <v>600000</v>
      </c>
    </row>
    <row r="276" spans="1:8" ht="33.75" customHeight="1" x14ac:dyDescent="0.2">
      <c r="A276" s="76" t="s">
        <v>427</v>
      </c>
      <c r="B276" s="161">
        <v>804</v>
      </c>
      <c r="C276" s="15" t="s">
        <v>435</v>
      </c>
      <c r="D276" s="13" t="s">
        <v>423</v>
      </c>
      <c r="E276" s="13" t="s">
        <v>425</v>
      </c>
      <c r="F276" s="28">
        <v>600000</v>
      </c>
      <c r="G276" s="28">
        <v>600000</v>
      </c>
      <c r="H276" s="28">
        <v>600000</v>
      </c>
    </row>
    <row r="277" spans="1:8" ht="31.5" x14ac:dyDescent="0.2">
      <c r="A277" s="183" t="s">
        <v>237</v>
      </c>
      <c r="B277" s="188"/>
      <c r="C277" s="189"/>
      <c r="D277" s="14"/>
      <c r="E277" s="189"/>
      <c r="F277" s="27"/>
      <c r="G277" s="186">
        <v>2100000</v>
      </c>
      <c r="H277" s="186">
        <v>4200000</v>
      </c>
    </row>
    <row r="278" spans="1:8" ht="16.5" x14ac:dyDescent="0.25">
      <c r="A278" s="180" t="s">
        <v>561</v>
      </c>
      <c r="B278" s="161"/>
      <c r="C278" s="181"/>
      <c r="D278" s="181"/>
      <c r="E278" s="181"/>
      <c r="F278" s="182">
        <f>F20+F122+F131+F144+F174+F232+F243+F258+F269</f>
        <v>118459327.06999999</v>
      </c>
      <c r="G278" s="182">
        <f>G20+G122+G131+G144+G174+G232+G243+G258+G269+G277</f>
        <v>82962118.159999996</v>
      </c>
      <c r="H278" s="182">
        <f>H20+H122+H131+H144+H174+H232+H243+H258+H269+H277</f>
        <v>83321444.689999998</v>
      </c>
    </row>
    <row r="279" spans="1:8" ht="15.75" x14ac:dyDescent="0.25">
      <c r="A279" s="162"/>
      <c r="B279" s="163"/>
      <c r="C279" s="163"/>
      <c r="D279" s="163"/>
      <c r="E279" s="163"/>
      <c r="F279" s="164"/>
      <c r="G279" s="164"/>
      <c r="H279" s="164"/>
    </row>
    <row r="281" spans="1:8" ht="18.75" x14ac:dyDescent="0.2">
      <c r="A281" s="165"/>
      <c r="B281" s="166"/>
      <c r="C281" s="167"/>
      <c r="D281" s="168"/>
      <c r="E281" s="168"/>
      <c r="F281" s="169"/>
      <c r="G281" s="169"/>
      <c r="H281" s="169"/>
    </row>
    <row r="282" spans="1:8" ht="18.75" x14ac:dyDescent="0.2">
      <c r="A282" s="170"/>
      <c r="B282" s="166"/>
      <c r="C282" s="167"/>
      <c r="D282" s="168"/>
      <c r="E282" s="168"/>
      <c r="F282" s="169"/>
      <c r="G282" s="169"/>
      <c r="H282" s="62"/>
    </row>
    <row r="283" spans="1:8" ht="18.75" x14ac:dyDescent="0.2">
      <c r="A283" s="170"/>
      <c r="B283" s="166"/>
      <c r="C283" s="167"/>
      <c r="D283" s="168"/>
      <c r="E283" s="168"/>
      <c r="F283" s="169"/>
      <c r="G283" s="169"/>
      <c r="H283" s="62"/>
    </row>
    <row r="284" spans="1:8" ht="18.75" x14ac:dyDescent="0.2">
      <c r="A284" s="171"/>
      <c r="B284" s="166"/>
      <c r="C284" s="167"/>
      <c r="D284" s="168"/>
      <c r="E284" s="168"/>
      <c r="F284" s="169"/>
      <c r="G284" s="169"/>
      <c r="H284" s="62"/>
    </row>
    <row r="285" spans="1:8" ht="18.75" x14ac:dyDescent="0.2">
      <c r="A285" s="171"/>
      <c r="B285" s="166"/>
      <c r="C285" s="167"/>
      <c r="D285" s="168"/>
      <c r="E285" s="168"/>
      <c r="F285" s="169"/>
      <c r="G285" s="169"/>
      <c r="H285" s="62"/>
    </row>
    <row r="286" spans="1:8" ht="18.75" x14ac:dyDescent="0.2">
      <c r="A286" s="171"/>
      <c r="B286" s="166"/>
      <c r="C286" s="167"/>
      <c r="D286" s="168"/>
      <c r="E286" s="168"/>
      <c r="F286" s="169"/>
      <c r="G286" s="169"/>
      <c r="H286" s="62"/>
    </row>
  </sheetData>
  <mergeCells count="7">
    <mergeCell ref="A13:H13"/>
    <mergeCell ref="A16:A18"/>
    <mergeCell ref="B16:B18"/>
    <mergeCell ref="C16:C18"/>
    <mergeCell ref="D16:D18"/>
    <mergeCell ref="E16:E18"/>
    <mergeCell ref="F16:H17"/>
  </mergeCells>
  <pageMargins left="1.1023622047244095" right="0.39370078740157483" top="0.74803149606299213" bottom="0.74803149606299213" header="0.31496062992125984" footer="0.31496062992125984"/>
  <pageSetup paperSize="9" scale="75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1"/>
  <sheetViews>
    <sheetView workbookViewId="0">
      <selection activeCell="C25" sqref="C25"/>
    </sheetView>
  </sheetViews>
  <sheetFormatPr defaultRowHeight="12.75" x14ac:dyDescent="0.2"/>
  <cols>
    <col min="1" max="1" width="35.5703125" customWidth="1"/>
    <col min="2" max="2" width="56.5703125" customWidth="1"/>
    <col min="3" max="3" width="18.28515625" customWidth="1"/>
    <col min="4" max="4" width="18.5703125" customWidth="1"/>
    <col min="5" max="5" width="16.85546875" customWidth="1"/>
  </cols>
  <sheetData>
    <row r="8" spans="1:5" ht="31.5" customHeight="1" x14ac:dyDescent="0.2"/>
    <row r="9" spans="1:5" ht="11.25" customHeight="1" x14ac:dyDescent="0.2"/>
    <row r="10" spans="1:5" s="70" customFormat="1" ht="42.75" customHeight="1" x14ac:dyDescent="0.2">
      <c r="A10" s="252" t="s">
        <v>524</v>
      </c>
      <c r="B10" s="252"/>
      <c r="C10" s="252"/>
      <c r="D10" s="252"/>
      <c r="E10" s="252"/>
    </row>
    <row r="11" spans="1:5" s="70" customFormat="1" ht="16.5" x14ac:dyDescent="0.25">
      <c r="E11" s="2" t="s">
        <v>455</v>
      </c>
    </row>
    <row r="12" spans="1:5" s="70" customFormat="1" ht="23.25" customHeight="1" x14ac:dyDescent="0.2">
      <c r="A12" s="253" t="s">
        <v>21</v>
      </c>
      <c r="B12" s="253" t="s">
        <v>454</v>
      </c>
      <c r="C12" s="255" t="s">
        <v>0</v>
      </c>
      <c r="D12" s="255"/>
      <c r="E12" s="255"/>
    </row>
    <row r="13" spans="1:5" s="70" customFormat="1" ht="45" customHeight="1" x14ac:dyDescent="0.2">
      <c r="A13" s="254"/>
      <c r="B13" s="254"/>
      <c r="C13" s="92" t="s">
        <v>236</v>
      </c>
      <c r="D13" s="92" t="s">
        <v>501</v>
      </c>
      <c r="E13" s="92" t="s">
        <v>501</v>
      </c>
    </row>
    <row r="14" spans="1:5" s="70" customFormat="1" ht="39.75" customHeight="1" x14ac:dyDescent="0.2">
      <c r="A14" s="124" t="s">
        <v>452</v>
      </c>
      <c r="B14" s="121" t="s">
        <v>453</v>
      </c>
      <c r="C14" s="148">
        <f>C20+C15+C18</f>
        <v>0</v>
      </c>
      <c r="D14" s="148">
        <f>D20+D15+D18</f>
        <v>0</v>
      </c>
      <c r="E14" s="148">
        <f t="shared" ref="E14" si="0">E20+E15+E18</f>
        <v>0</v>
      </c>
    </row>
    <row r="15" spans="1:5" s="70" customFormat="1" ht="39.75" customHeight="1" x14ac:dyDescent="0.2">
      <c r="A15" s="118" t="s">
        <v>439</v>
      </c>
      <c r="B15" s="119" t="s">
        <v>440</v>
      </c>
      <c r="C15" s="148">
        <f>C16</f>
        <v>7000000</v>
      </c>
      <c r="D15" s="148">
        <f t="shared" ref="D15:E16" si="1">D16</f>
        <v>7000000</v>
      </c>
      <c r="E15" s="148">
        <f t="shared" si="1"/>
        <v>7000000</v>
      </c>
    </row>
    <row r="16" spans="1:5" s="70" customFormat="1" ht="39.75" customHeight="1" x14ac:dyDescent="0.2">
      <c r="A16" s="6" t="s">
        <v>441</v>
      </c>
      <c r="B16" s="114" t="s">
        <v>442</v>
      </c>
      <c r="C16" s="117">
        <f>C17</f>
        <v>7000000</v>
      </c>
      <c r="D16" s="113">
        <f t="shared" si="1"/>
        <v>7000000</v>
      </c>
      <c r="E16" s="113">
        <f>E17</f>
        <v>7000000</v>
      </c>
    </row>
    <row r="17" spans="1:5" s="70" customFormat="1" ht="55.5" customHeight="1" x14ac:dyDescent="0.2">
      <c r="A17" s="108" t="s">
        <v>430</v>
      </c>
      <c r="B17" s="114" t="s">
        <v>432</v>
      </c>
      <c r="C17" s="117">
        <v>7000000</v>
      </c>
      <c r="D17" s="117">
        <v>7000000</v>
      </c>
      <c r="E17" s="117">
        <v>7000000</v>
      </c>
    </row>
    <row r="18" spans="1:5" s="70" customFormat="1" ht="39.75" customHeight="1" x14ac:dyDescent="0.2">
      <c r="A18" s="6" t="s">
        <v>443</v>
      </c>
      <c r="B18" s="114" t="s">
        <v>444</v>
      </c>
      <c r="C18" s="117">
        <f>C19</f>
        <v>-7000000</v>
      </c>
      <c r="D18" s="113">
        <f>D19</f>
        <v>-7000000</v>
      </c>
      <c r="E18" s="113">
        <f>E19</f>
        <v>-7000000</v>
      </c>
    </row>
    <row r="19" spans="1:5" s="70" customFormat="1" ht="56.25" customHeight="1" x14ac:dyDescent="0.2">
      <c r="A19" s="108" t="s">
        <v>431</v>
      </c>
      <c r="B19" s="114" t="s">
        <v>433</v>
      </c>
      <c r="C19" s="117">
        <v>-7000000</v>
      </c>
      <c r="D19" s="117">
        <v>-7000000</v>
      </c>
      <c r="E19" s="117">
        <v>-7000000</v>
      </c>
    </row>
    <row r="20" spans="1:5" s="70" customFormat="1" ht="37.5" customHeight="1" x14ac:dyDescent="0.2">
      <c r="A20" s="116" t="s">
        <v>445</v>
      </c>
      <c r="B20" s="44" t="s">
        <v>205</v>
      </c>
      <c r="C20" s="113">
        <f>C21-C25</f>
        <v>0</v>
      </c>
      <c r="D20" s="113">
        <f t="shared" ref="D20:E20" si="2">D21-D25</f>
        <v>0</v>
      </c>
      <c r="E20" s="113">
        <f t="shared" si="2"/>
        <v>0</v>
      </c>
    </row>
    <row r="21" spans="1:5" s="70" customFormat="1" ht="18.75" customHeight="1" x14ac:dyDescent="0.2">
      <c r="A21" s="115" t="s">
        <v>446</v>
      </c>
      <c r="B21" s="120" t="s">
        <v>206</v>
      </c>
      <c r="C21" s="113">
        <f>C24</f>
        <v>118459327.06999999</v>
      </c>
      <c r="D21" s="113">
        <f>D24</f>
        <v>82962118.159999996</v>
      </c>
      <c r="E21" s="113">
        <f>E24</f>
        <v>83321444.689999998</v>
      </c>
    </row>
    <row r="22" spans="1:5" s="70" customFormat="1" ht="23.25" customHeight="1" x14ac:dyDescent="0.2">
      <c r="A22" s="116" t="s">
        <v>447</v>
      </c>
      <c r="B22" s="44" t="s">
        <v>207</v>
      </c>
      <c r="C22" s="113">
        <f>C24</f>
        <v>118459327.06999999</v>
      </c>
      <c r="D22" s="113">
        <f>D24</f>
        <v>82962118.159999996</v>
      </c>
      <c r="E22" s="113">
        <f>E24</f>
        <v>83321444.689999998</v>
      </c>
    </row>
    <row r="23" spans="1:5" s="70" customFormat="1" ht="36.75" customHeight="1" x14ac:dyDescent="0.2">
      <c r="A23" s="116" t="s">
        <v>448</v>
      </c>
      <c r="B23" s="44" t="s">
        <v>208</v>
      </c>
      <c r="C23" s="113">
        <f>C24</f>
        <v>118459327.06999999</v>
      </c>
      <c r="D23" s="113">
        <f>D24</f>
        <v>82962118.159999996</v>
      </c>
      <c r="E23" s="113">
        <f>E24</f>
        <v>83321444.689999998</v>
      </c>
    </row>
    <row r="24" spans="1:5" s="70" customFormat="1" ht="35.25" customHeight="1" x14ac:dyDescent="0.2">
      <c r="A24" s="116" t="s">
        <v>191</v>
      </c>
      <c r="B24" s="44" t="s">
        <v>209</v>
      </c>
      <c r="C24" s="113">
        <v>118459327.06999999</v>
      </c>
      <c r="D24" s="113">
        <v>82962118.159999996</v>
      </c>
      <c r="E24" s="113">
        <v>83321444.689999998</v>
      </c>
    </row>
    <row r="25" spans="1:5" s="70" customFormat="1" ht="23.25" customHeight="1" x14ac:dyDescent="0.2">
      <c r="A25" s="116" t="s">
        <v>449</v>
      </c>
      <c r="B25" s="44" t="s">
        <v>210</v>
      </c>
      <c r="C25" s="113">
        <f>C28</f>
        <v>118459327.06999999</v>
      </c>
      <c r="D25" s="113">
        <f>D28</f>
        <v>82962118.159999996</v>
      </c>
      <c r="E25" s="113">
        <f>E28</f>
        <v>83321444.689999998</v>
      </c>
    </row>
    <row r="26" spans="1:5" s="70" customFormat="1" ht="23.25" customHeight="1" x14ac:dyDescent="0.2">
      <c r="A26" s="116" t="s">
        <v>450</v>
      </c>
      <c r="B26" s="44" t="s">
        <v>211</v>
      </c>
      <c r="C26" s="113">
        <f>C28</f>
        <v>118459327.06999999</v>
      </c>
      <c r="D26" s="113">
        <f>D28</f>
        <v>82962118.159999996</v>
      </c>
      <c r="E26" s="113">
        <f>E28</f>
        <v>83321444.689999998</v>
      </c>
    </row>
    <row r="27" spans="1:5" s="70" customFormat="1" ht="34.5" customHeight="1" x14ac:dyDescent="0.2">
      <c r="A27" s="116" t="s">
        <v>451</v>
      </c>
      <c r="B27" s="44" t="s">
        <v>212</v>
      </c>
      <c r="C27" s="113">
        <f>C28</f>
        <v>118459327.06999999</v>
      </c>
      <c r="D27" s="113">
        <f>D28</f>
        <v>82962118.159999996</v>
      </c>
      <c r="E27" s="113">
        <f>E28</f>
        <v>83321444.689999998</v>
      </c>
    </row>
    <row r="28" spans="1:5" s="70" customFormat="1" ht="35.25" customHeight="1" x14ac:dyDescent="0.2">
      <c r="A28" s="116" t="s">
        <v>192</v>
      </c>
      <c r="B28" s="44" t="s">
        <v>213</v>
      </c>
      <c r="C28" s="113">
        <v>118459327.06999999</v>
      </c>
      <c r="D28" s="113">
        <v>82962118.159999996</v>
      </c>
      <c r="E28" s="113">
        <v>83321444.689999998</v>
      </c>
    </row>
    <row r="30" spans="1:5" s="70" customFormat="1" ht="63" customHeight="1" x14ac:dyDescent="0.3">
      <c r="A30" s="250"/>
      <c r="B30" s="250"/>
      <c r="C30" s="250"/>
    </row>
    <row r="31" spans="1:5" s="70" customFormat="1" ht="18.75" x14ac:dyDescent="0.3">
      <c r="C31" s="73"/>
    </row>
    <row r="32" spans="1:5" s="70" customFormat="1" ht="18.75" x14ac:dyDescent="0.3">
      <c r="C32" s="73"/>
    </row>
    <row r="33" spans="1:3" s="70" customFormat="1" ht="18.75" x14ac:dyDescent="0.3">
      <c r="C33" s="73"/>
    </row>
    <row r="34" spans="1:3" s="70" customFormat="1" ht="18.75" x14ac:dyDescent="0.3">
      <c r="C34" s="73"/>
    </row>
    <row r="35" spans="1:3" s="70" customFormat="1" ht="18.75" x14ac:dyDescent="0.3">
      <c r="C35" s="73"/>
    </row>
    <row r="36" spans="1:3" s="70" customFormat="1" ht="18.75" x14ac:dyDescent="0.3">
      <c r="A36" s="73"/>
      <c r="B36" s="73"/>
      <c r="C36" s="73"/>
    </row>
    <row r="37" spans="1:3" s="70" customFormat="1" ht="18.75" x14ac:dyDescent="0.3">
      <c r="A37" s="73"/>
      <c r="B37" s="73"/>
      <c r="C37" s="73"/>
    </row>
    <row r="38" spans="1:3" s="70" customFormat="1" ht="18.75" x14ac:dyDescent="0.3">
      <c r="A38" s="251"/>
      <c r="B38" s="251"/>
      <c r="C38" s="251"/>
    </row>
    <row r="39" spans="1:3" s="70" customFormat="1" ht="18.75" x14ac:dyDescent="0.3">
      <c r="A39" s="73"/>
      <c r="B39" s="73"/>
      <c r="C39" s="73"/>
    </row>
    <row r="40" spans="1:3" s="70" customFormat="1" ht="18.75" x14ac:dyDescent="0.3">
      <c r="A40" s="73"/>
      <c r="B40" s="73"/>
      <c r="C40" s="73"/>
    </row>
    <row r="41" spans="1:3" s="70" customFormat="1" ht="18.75" x14ac:dyDescent="0.3">
      <c r="A41" s="251"/>
      <c r="B41" s="251"/>
      <c r="C41" s="251"/>
    </row>
  </sheetData>
  <mergeCells count="7">
    <mergeCell ref="A30:C30"/>
    <mergeCell ref="A38:C38"/>
    <mergeCell ref="A41:C41"/>
    <mergeCell ref="A10:E10"/>
    <mergeCell ref="A12:A13"/>
    <mergeCell ref="B12:B13"/>
    <mergeCell ref="C12:E12"/>
  </mergeCells>
  <pageMargins left="1.1811023622047245" right="0.39370078740157483" top="0.78740157480314965" bottom="0.78740157480314965" header="0.31496062992125984" footer="0.31496062992125984"/>
  <pageSetup paperSize="9" scale="5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F43"/>
  <sheetViews>
    <sheetView topLeftCell="A4" workbookViewId="0">
      <selection activeCell="L20" sqref="L20"/>
    </sheetView>
  </sheetViews>
  <sheetFormatPr defaultRowHeight="12.75" x14ac:dyDescent="0.2"/>
  <cols>
    <col min="1" max="1" width="11.42578125" bestFit="1" customWidth="1"/>
    <col min="2" max="2" width="34" customWidth="1"/>
    <col min="3" max="3" width="19" customWidth="1"/>
    <col min="4" max="4" width="17.28515625" customWidth="1"/>
    <col min="5" max="5" width="18.5703125" customWidth="1"/>
    <col min="6" max="6" width="17.7109375" customWidth="1"/>
  </cols>
  <sheetData>
    <row r="8" spans="1:6" ht="31.5" customHeight="1" x14ac:dyDescent="0.2"/>
    <row r="9" spans="1:6" ht="11.25" customHeight="1" x14ac:dyDescent="0.2"/>
    <row r="10" spans="1:6" s="70" customFormat="1" ht="42.75" customHeight="1" x14ac:dyDescent="0.2">
      <c r="A10" s="252" t="s">
        <v>517</v>
      </c>
      <c r="B10" s="252"/>
      <c r="C10" s="252"/>
      <c r="D10" s="252"/>
      <c r="E10" s="252"/>
      <c r="F10" s="252"/>
    </row>
    <row r="11" spans="1:6" s="70" customFormat="1" ht="17.25" customHeight="1" x14ac:dyDescent="0.2">
      <c r="B11" s="123"/>
      <c r="C11" s="123"/>
      <c r="D11" s="123"/>
      <c r="E11" s="123"/>
      <c r="F11" s="123"/>
    </row>
    <row r="12" spans="1:6" s="70" customFormat="1" ht="17.25" customHeight="1" x14ac:dyDescent="0.2">
      <c r="A12" s="262" t="s">
        <v>459</v>
      </c>
      <c r="B12" s="262"/>
      <c r="C12" s="262"/>
      <c r="D12" s="262"/>
      <c r="E12" s="262"/>
      <c r="F12" s="262"/>
    </row>
    <row r="13" spans="1:6" s="70" customFormat="1" ht="16.5" x14ac:dyDescent="0.25">
      <c r="F13" s="74" t="s">
        <v>455</v>
      </c>
    </row>
    <row r="14" spans="1:6" s="70" customFormat="1" ht="104.25" customHeight="1" x14ac:dyDescent="0.2">
      <c r="A14" s="258" t="s">
        <v>456</v>
      </c>
      <c r="B14" s="258"/>
      <c r="C14" s="131" t="s">
        <v>462</v>
      </c>
      <c r="D14" s="131" t="s">
        <v>518</v>
      </c>
      <c r="E14" s="131" t="s">
        <v>519</v>
      </c>
      <c r="F14" s="131" t="s">
        <v>472</v>
      </c>
    </row>
    <row r="15" spans="1:6" s="70" customFormat="1" ht="15" customHeight="1" x14ac:dyDescent="0.2">
      <c r="A15" s="259">
        <v>1</v>
      </c>
      <c r="B15" s="259"/>
      <c r="C15" s="116">
        <v>2</v>
      </c>
      <c r="D15" s="122">
        <v>3</v>
      </c>
      <c r="E15" s="122">
        <v>4</v>
      </c>
      <c r="F15" s="122">
        <v>5</v>
      </c>
    </row>
    <row r="16" spans="1:6" s="70" customFormat="1" ht="86.25" customHeight="1" x14ac:dyDescent="0.2">
      <c r="A16" s="256" t="s">
        <v>467</v>
      </c>
      <c r="B16" s="256"/>
      <c r="C16" s="117">
        <v>7000000</v>
      </c>
      <c r="D16" s="117">
        <v>7000000</v>
      </c>
      <c r="E16" s="117">
        <v>7000000</v>
      </c>
      <c r="F16" s="117">
        <v>7000000</v>
      </c>
    </row>
    <row r="17" spans="1:6" s="70" customFormat="1" ht="89.25" customHeight="1" x14ac:dyDescent="0.2">
      <c r="A17" s="256" t="s">
        <v>457</v>
      </c>
      <c r="B17" s="256"/>
      <c r="C17" s="117">
        <v>0</v>
      </c>
      <c r="D17" s="117">
        <v>0</v>
      </c>
      <c r="E17" s="117">
        <v>0</v>
      </c>
      <c r="F17" s="117">
        <v>0</v>
      </c>
    </row>
    <row r="18" spans="1:6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 t="shared" ref="D18:F18" si="0">D16</f>
        <v>7000000</v>
      </c>
      <c r="E18" s="117">
        <f t="shared" si="0"/>
        <v>7000000</v>
      </c>
      <c r="F18" s="117">
        <f t="shared" si="0"/>
        <v>7000000</v>
      </c>
    </row>
    <row r="19" spans="1:6" s="70" customFormat="1" ht="18" customHeight="1" x14ac:dyDescent="0.2">
      <c r="B19" s="127"/>
      <c r="C19" s="126"/>
      <c r="D19" s="125"/>
      <c r="E19" s="125"/>
      <c r="F19" s="125"/>
    </row>
    <row r="20" spans="1:6" s="70" customFormat="1" ht="32.25" customHeight="1" x14ac:dyDescent="0.2">
      <c r="A20" s="263" t="s">
        <v>523</v>
      </c>
      <c r="B20" s="263"/>
      <c r="C20" s="263"/>
      <c r="D20" s="263"/>
      <c r="E20" s="263"/>
      <c r="F20" s="263"/>
    </row>
    <row r="21" spans="1:6" s="70" customFormat="1" ht="44.25" customHeight="1" x14ac:dyDescent="0.2">
      <c r="A21" s="134" t="s">
        <v>460</v>
      </c>
      <c r="B21" s="261" t="s">
        <v>461</v>
      </c>
      <c r="C21" s="261"/>
      <c r="D21" s="261"/>
      <c r="E21" s="261"/>
      <c r="F21" s="135" t="s">
        <v>522</v>
      </c>
    </row>
    <row r="22" spans="1:6" s="70" customFormat="1" ht="33.75" customHeight="1" x14ac:dyDescent="0.2">
      <c r="A22" s="137" t="s">
        <v>463</v>
      </c>
      <c r="B22" s="256" t="s">
        <v>467</v>
      </c>
      <c r="C22" s="256"/>
      <c r="D22" s="256"/>
      <c r="E22" s="256"/>
      <c r="F22" s="117">
        <v>7000000</v>
      </c>
    </row>
    <row r="23" spans="1:6" s="70" customFormat="1" ht="51.75" customHeight="1" x14ac:dyDescent="0.2">
      <c r="A23" s="137" t="s">
        <v>464</v>
      </c>
      <c r="B23" s="256" t="s">
        <v>457</v>
      </c>
      <c r="C23" s="256"/>
      <c r="D23" s="256"/>
      <c r="E23" s="256"/>
      <c r="F23" s="135">
        <v>0</v>
      </c>
    </row>
    <row r="24" spans="1:6" s="70" customFormat="1" ht="19.5" customHeight="1" x14ac:dyDescent="0.25">
      <c r="A24" s="133"/>
      <c r="B24" s="256" t="s">
        <v>468</v>
      </c>
      <c r="C24" s="256"/>
      <c r="D24" s="256"/>
      <c r="E24" s="256"/>
      <c r="F24" s="135"/>
    </row>
    <row r="25" spans="1:6" s="70" customFormat="1" ht="36" customHeight="1" x14ac:dyDescent="0.2">
      <c r="A25" s="149" t="s">
        <v>465</v>
      </c>
      <c r="B25" s="256" t="s">
        <v>470</v>
      </c>
      <c r="C25" s="256"/>
      <c r="D25" s="256"/>
      <c r="E25" s="256"/>
      <c r="F25" s="135">
        <v>0</v>
      </c>
    </row>
    <row r="26" spans="1:6" s="70" customFormat="1" ht="23.25" customHeight="1" x14ac:dyDescent="0.2">
      <c r="A26" s="149" t="s">
        <v>466</v>
      </c>
      <c r="B26" s="256" t="s">
        <v>471</v>
      </c>
      <c r="C26" s="256"/>
      <c r="D26" s="256"/>
      <c r="E26" s="256"/>
      <c r="F26" s="135">
        <v>0</v>
      </c>
    </row>
    <row r="27" spans="1:6" s="70" customFormat="1" ht="34.5" customHeight="1" x14ac:dyDescent="0.25">
      <c r="A27" s="136"/>
      <c r="B27" s="256" t="s">
        <v>469</v>
      </c>
      <c r="C27" s="256"/>
      <c r="D27" s="256"/>
      <c r="E27" s="256"/>
      <c r="F27" s="117">
        <v>7000000</v>
      </c>
    </row>
    <row r="28" spans="1:6" s="70" customFormat="1" ht="23.25" customHeight="1" x14ac:dyDescent="0.2">
      <c r="B28" s="128"/>
      <c r="C28" s="129"/>
      <c r="D28" s="125"/>
      <c r="E28" s="125"/>
      <c r="F28" s="125"/>
    </row>
    <row r="29" spans="1:6" s="70" customFormat="1" ht="34.5" customHeight="1" x14ac:dyDescent="0.2">
      <c r="F29" s="125"/>
    </row>
    <row r="30" spans="1:6" s="70" customFormat="1" ht="35.25" customHeight="1" x14ac:dyDescent="0.2">
      <c r="B30" s="128"/>
      <c r="C30" s="129"/>
      <c r="D30" s="125"/>
      <c r="E30" s="125"/>
      <c r="F30" s="125"/>
    </row>
    <row r="31" spans="1:6" x14ac:dyDescent="0.2">
      <c r="B31" s="62"/>
      <c r="C31" s="62"/>
      <c r="D31" s="62"/>
      <c r="E31" s="62"/>
      <c r="F31" s="62"/>
    </row>
    <row r="32" spans="1:6" s="70" customFormat="1" ht="63" customHeight="1" x14ac:dyDescent="0.3">
      <c r="B32" s="257"/>
      <c r="C32" s="257"/>
      <c r="D32" s="257"/>
      <c r="E32" s="130"/>
      <c r="F32" s="130"/>
    </row>
    <row r="33" spans="2:4" s="70" customFormat="1" ht="18.75" x14ac:dyDescent="0.3">
      <c r="D33" s="73"/>
    </row>
    <row r="34" spans="2:4" s="70" customFormat="1" ht="18.75" x14ac:dyDescent="0.3">
      <c r="D34" s="73"/>
    </row>
    <row r="35" spans="2:4" s="70" customFormat="1" ht="18.75" x14ac:dyDescent="0.3">
      <c r="D35" s="73"/>
    </row>
    <row r="36" spans="2:4" s="70" customFormat="1" ht="18.75" x14ac:dyDescent="0.3">
      <c r="D36" s="73"/>
    </row>
    <row r="37" spans="2:4" s="70" customFormat="1" ht="18.75" x14ac:dyDescent="0.3">
      <c r="D37" s="73"/>
    </row>
    <row r="38" spans="2:4" s="70" customFormat="1" ht="18.75" x14ac:dyDescent="0.3">
      <c r="B38" s="73"/>
      <c r="C38" s="73"/>
      <c r="D38" s="73"/>
    </row>
    <row r="39" spans="2:4" s="70" customFormat="1" ht="18.75" x14ac:dyDescent="0.3">
      <c r="B39" s="73"/>
      <c r="C39" s="73"/>
      <c r="D39" s="73"/>
    </row>
    <row r="40" spans="2:4" s="70" customFormat="1" ht="18.75" x14ac:dyDescent="0.3">
      <c r="B40" s="251"/>
      <c r="C40" s="251"/>
      <c r="D40" s="251"/>
    </row>
    <row r="41" spans="2:4" s="70" customFormat="1" ht="18.75" x14ac:dyDescent="0.3">
      <c r="B41" s="73"/>
      <c r="C41" s="73"/>
      <c r="D41" s="73"/>
    </row>
    <row r="42" spans="2:4" s="70" customFormat="1" ht="18.75" x14ac:dyDescent="0.3">
      <c r="B42" s="73"/>
      <c r="C42" s="73"/>
      <c r="D42" s="73"/>
    </row>
    <row r="43" spans="2:4" s="70" customFormat="1" ht="18.75" x14ac:dyDescent="0.3">
      <c r="B43" s="251"/>
      <c r="C43" s="251"/>
      <c r="D43" s="251"/>
    </row>
  </sheetData>
  <mergeCells count="18">
    <mergeCell ref="A10:F10"/>
    <mergeCell ref="A12:F12"/>
    <mergeCell ref="A20:F20"/>
    <mergeCell ref="B26:E26"/>
    <mergeCell ref="B23:E23"/>
    <mergeCell ref="B24:E24"/>
    <mergeCell ref="B25:E25"/>
    <mergeCell ref="B27:E27"/>
    <mergeCell ref="B43:D43"/>
    <mergeCell ref="B32:D32"/>
    <mergeCell ref="B40:D40"/>
    <mergeCell ref="A14:B14"/>
    <mergeCell ref="A15:B15"/>
    <mergeCell ref="A16:B16"/>
    <mergeCell ref="A17:B17"/>
    <mergeCell ref="A18:B18"/>
    <mergeCell ref="B21:E21"/>
    <mergeCell ref="B22:E22"/>
  </mergeCells>
  <pageMargins left="1.1811023622047245" right="0.39370078740157483" top="0.78740157480314965" bottom="0.78740157480314965" header="0.31496062992125984" footer="0.31496062992125984"/>
  <pageSetup paperSize="9" scale="62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D43"/>
  <sheetViews>
    <sheetView workbookViewId="0">
      <selection activeCell="J21" sqref="J21:J22"/>
    </sheetView>
  </sheetViews>
  <sheetFormatPr defaultRowHeight="12.75" x14ac:dyDescent="0.2"/>
  <cols>
    <col min="1" max="1" width="11.42578125" bestFit="1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520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7.25" customHeight="1" x14ac:dyDescent="0.2">
      <c r="A12" s="262" t="s">
        <v>459</v>
      </c>
      <c r="B12" s="262"/>
      <c r="C12" s="262"/>
      <c r="D12" s="262"/>
    </row>
    <row r="13" spans="1:4" s="70" customFormat="1" ht="16.5" x14ac:dyDescent="0.25">
      <c r="D13" s="74" t="s">
        <v>455</v>
      </c>
    </row>
    <row r="14" spans="1:4" s="70" customFormat="1" ht="36" customHeight="1" x14ac:dyDescent="0.2">
      <c r="A14" s="258" t="s">
        <v>456</v>
      </c>
      <c r="B14" s="258"/>
      <c r="C14" s="131" t="s">
        <v>473</v>
      </c>
      <c r="D14" s="131" t="s">
        <v>521</v>
      </c>
    </row>
    <row r="15" spans="1:4" s="70" customFormat="1" ht="15" customHeight="1" x14ac:dyDescent="0.2">
      <c r="A15" s="259">
        <v>1</v>
      </c>
      <c r="B15" s="259"/>
      <c r="C15" s="116">
        <v>2</v>
      </c>
      <c r="D15" s="122">
        <v>5</v>
      </c>
    </row>
    <row r="16" spans="1:4" s="70" customFormat="1" ht="72.75" customHeight="1" x14ac:dyDescent="0.2">
      <c r="A16" s="256" t="s">
        <v>467</v>
      </c>
      <c r="B16" s="256"/>
      <c r="C16" s="117">
        <v>7000000</v>
      </c>
      <c r="D16" s="117">
        <v>7000000</v>
      </c>
    </row>
    <row r="17" spans="1:4" s="70" customFormat="1" ht="89.25" customHeight="1" x14ac:dyDescent="0.2">
      <c r="A17" s="256" t="s">
        <v>457</v>
      </c>
      <c r="B17" s="256"/>
      <c r="C17" s="117">
        <v>0</v>
      </c>
      <c r="D17" s="117">
        <v>0</v>
      </c>
    </row>
    <row r="18" spans="1:4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>D16</f>
        <v>7000000</v>
      </c>
    </row>
    <row r="19" spans="1:4" s="70" customFormat="1" ht="18" customHeight="1" x14ac:dyDescent="0.2">
      <c r="B19" s="127"/>
      <c r="C19" s="126"/>
      <c r="D19" s="125"/>
    </row>
    <row r="20" spans="1:4" s="70" customFormat="1" ht="32.25" customHeight="1" x14ac:dyDescent="0.2">
      <c r="A20" s="264"/>
      <c r="B20" s="264"/>
      <c r="C20" s="264"/>
      <c r="D20" s="264"/>
    </row>
    <row r="21" spans="1:4" s="70" customFormat="1" ht="56.25" customHeight="1" x14ac:dyDescent="0.2">
      <c r="A21" s="138"/>
      <c r="B21" s="265"/>
      <c r="C21" s="265"/>
      <c r="D21" s="139"/>
    </row>
    <row r="22" spans="1:4" s="70" customFormat="1" ht="33.75" customHeight="1" x14ac:dyDescent="0.2">
      <c r="A22" s="140"/>
      <c r="B22" s="266"/>
      <c r="C22" s="266"/>
      <c r="D22" s="139"/>
    </row>
    <row r="23" spans="1:4" s="70" customFormat="1" ht="51.75" customHeight="1" x14ac:dyDescent="0.2">
      <c r="A23" s="140"/>
      <c r="B23" s="266"/>
      <c r="C23" s="266"/>
      <c r="D23" s="139"/>
    </row>
    <row r="24" spans="1:4" s="70" customFormat="1" ht="19.5" customHeight="1" x14ac:dyDescent="0.25">
      <c r="A24" s="141"/>
      <c r="B24" s="266"/>
      <c r="C24" s="266"/>
      <c r="D24" s="139"/>
    </row>
    <row r="25" spans="1:4" s="70" customFormat="1" ht="36" customHeight="1" x14ac:dyDescent="0.2">
      <c r="A25" s="142"/>
      <c r="B25" s="266"/>
      <c r="C25" s="266"/>
      <c r="D25" s="139"/>
    </row>
    <row r="26" spans="1:4" s="70" customFormat="1" ht="23.25" customHeight="1" x14ac:dyDescent="0.2">
      <c r="A26" s="142"/>
      <c r="B26" s="266"/>
      <c r="C26" s="266"/>
      <c r="D26" s="139"/>
    </row>
    <row r="27" spans="1:4" s="70" customFormat="1" ht="34.5" customHeight="1" x14ac:dyDescent="0.25">
      <c r="A27" s="143"/>
      <c r="B27" s="266"/>
      <c r="C27" s="266"/>
      <c r="D27" s="139"/>
    </row>
    <row r="28" spans="1:4" s="70" customFormat="1" ht="23.25" customHeight="1" x14ac:dyDescent="0.2">
      <c r="A28" s="130"/>
      <c r="B28" s="128"/>
      <c r="C28" s="129"/>
      <c r="D28" s="125"/>
    </row>
    <row r="29" spans="1:4" s="70" customFormat="1" ht="34.5" customHeight="1" x14ac:dyDescent="0.2">
      <c r="A29" s="130"/>
      <c r="B29" s="130"/>
      <c r="C29" s="130"/>
      <c r="D29" s="125"/>
    </row>
    <row r="30" spans="1:4" s="70" customFormat="1" ht="35.25" customHeight="1" x14ac:dyDescent="0.2">
      <c r="B30" s="128"/>
      <c r="C30" s="129"/>
      <c r="D30" s="125"/>
    </row>
    <row r="31" spans="1:4" x14ac:dyDescent="0.2">
      <c r="B31" s="62"/>
      <c r="C31" s="62"/>
      <c r="D31" s="62"/>
    </row>
    <row r="32" spans="1:4" s="70" customFormat="1" ht="63" customHeight="1" x14ac:dyDescent="0.3">
      <c r="B32" s="257"/>
      <c r="C32" s="257"/>
      <c r="D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18">
    <mergeCell ref="B43:C43"/>
    <mergeCell ref="A18:B18"/>
    <mergeCell ref="A20:D20"/>
    <mergeCell ref="B21:C21"/>
    <mergeCell ref="B22:C22"/>
    <mergeCell ref="B23:C23"/>
    <mergeCell ref="B24:C24"/>
    <mergeCell ref="B25:C25"/>
    <mergeCell ref="B26:C26"/>
    <mergeCell ref="B27:C27"/>
    <mergeCell ref="B32:C32"/>
    <mergeCell ref="B40:C40"/>
    <mergeCell ref="A17:B17"/>
    <mergeCell ref="A10:D10"/>
    <mergeCell ref="A12:D12"/>
    <mergeCell ref="A14:B14"/>
    <mergeCell ref="A15:B15"/>
    <mergeCell ref="A16:B16"/>
  </mergeCells>
  <pageMargins left="1.1811023622047245" right="0.39370078740157483" top="0.78740157480314965" bottom="0.78740157480314965" header="0.31496062992125984" footer="0.31496062992125984"/>
  <pageSetup paperSize="9" scale="90" fitToHeight="0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D42"/>
  <sheetViews>
    <sheetView topLeftCell="A3" workbookViewId="0">
      <selection activeCell="D15" sqref="D15"/>
    </sheetView>
  </sheetViews>
  <sheetFormatPr defaultRowHeight="12.75" x14ac:dyDescent="0.2"/>
  <cols>
    <col min="1" max="1" width="8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514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6.5" x14ac:dyDescent="0.25">
      <c r="D12" s="74" t="s">
        <v>455</v>
      </c>
    </row>
    <row r="13" spans="1:4" s="70" customFormat="1" ht="38.25" customHeight="1" x14ac:dyDescent="0.2">
      <c r="A13" s="144" t="s">
        <v>460</v>
      </c>
      <c r="B13" s="258" t="s">
        <v>474</v>
      </c>
      <c r="C13" s="258"/>
      <c r="D13" s="131" t="s">
        <v>0</v>
      </c>
    </row>
    <row r="14" spans="1:4" s="70" customFormat="1" ht="15" customHeight="1" x14ac:dyDescent="0.2">
      <c r="A14" s="131">
        <v>1</v>
      </c>
      <c r="B14" s="258">
        <v>2</v>
      </c>
      <c r="C14" s="258"/>
      <c r="D14" s="122">
        <v>3</v>
      </c>
    </row>
    <row r="15" spans="1:4" s="70" customFormat="1" ht="53.25" customHeight="1" x14ac:dyDescent="0.2">
      <c r="A15" s="41">
        <v>1</v>
      </c>
      <c r="B15" s="256" t="s">
        <v>467</v>
      </c>
      <c r="C15" s="256"/>
      <c r="D15" s="113">
        <v>0</v>
      </c>
    </row>
    <row r="16" spans="1:4" s="70" customFormat="1" ht="19.5" customHeight="1" x14ac:dyDescent="0.2">
      <c r="A16" s="41"/>
      <c r="B16" s="256" t="s">
        <v>475</v>
      </c>
      <c r="C16" s="256"/>
      <c r="D16" s="113">
        <v>7000000</v>
      </c>
    </row>
    <row r="17" spans="1:4" s="70" customFormat="1" ht="18" customHeight="1" x14ac:dyDescent="0.2">
      <c r="A17" s="96"/>
      <c r="B17" s="267" t="s">
        <v>476</v>
      </c>
      <c r="C17" s="267"/>
      <c r="D17" s="113">
        <v>7000000</v>
      </c>
    </row>
    <row r="18" spans="1:4" s="70" customFormat="1" ht="72" customHeight="1" x14ac:dyDescent="0.2">
      <c r="A18" s="132">
        <v>2</v>
      </c>
      <c r="B18" s="256" t="s">
        <v>457</v>
      </c>
      <c r="C18" s="256"/>
      <c r="D18" s="113">
        <v>0</v>
      </c>
    </row>
    <row r="19" spans="1:4" s="70" customFormat="1" ht="19.5" customHeight="1" x14ac:dyDescent="0.2">
      <c r="A19" s="145"/>
      <c r="B19" s="256" t="s">
        <v>475</v>
      </c>
      <c r="C19" s="256"/>
      <c r="D19" s="113">
        <v>0</v>
      </c>
    </row>
    <row r="20" spans="1:4" s="70" customFormat="1" ht="19.5" customHeight="1" x14ac:dyDescent="0.2">
      <c r="A20" s="134"/>
      <c r="B20" s="267" t="s">
        <v>476</v>
      </c>
      <c r="C20" s="267"/>
      <c r="D20" s="113">
        <v>0</v>
      </c>
    </row>
    <row r="21" spans="1:4" s="70" customFormat="1" ht="53.25" customHeight="1" x14ac:dyDescent="0.2">
      <c r="A21" s="137"/>
      <c r="B21" s="268" t="s">
        <v>469</v>
      </c>
      <c r="C21" s="269"/>
      <c r="D21" s="113">
        <v>0</v>
      </c>
    </row>
    <row r="22" spans="1:4" s="70" customFormat="1" ht="21" customHeight="1" x14ac:dyDescent="0.2">
      <c r="A22" s="137"/>
      <c r="B22" s="256" t="s">
        <v>475</v>
      </c>
      <c r="C22" s="256"/>
      <c r="D22" s="113">
        <v>7000000</v>
      </c>
    </row>
    <row r="23" spans="1:4" s="70" customFormat="1" ht="19.5" customHeight="1" x14ac:dyDescent="0.25">
      <c r="A23" s="133"/>
      <c r="B23" s="267" t="s">
        <v>476</v>
      </c>
      <c r="C23" s="267"/>
      <c r="D23" s="135">
        <v>7000000</v>
      </c>
    </row>
    <row r="24" spans="1:4" s="70" customFormat="1" ht="36" customHeight="1" x14ac:dyDescent="0.2">
      <c r="A24" s="142"/>
      <c r="B24" s="266"/>
      <c r="C24" s="266"/>
      <c r="D24" s="139"/>
    </row>
    <row r="25" spans="1:4" s="70" customFormat="1" ht="23.25" customHeight="1" x14ac:dyDescent="0.2">
      <c r="A25" s="142"/>
      <c r="B25" s="266"/>
      <c r="C25" s="266"/>
      <c r="D25" s="139"/>
    </row>
    <row r="26" spans="1:4" s="70" customFormat="1" ht="34.5" customHeight="1" x14ac:dyDescent="0.25">
      <c r="A26" s="143"/>
      <c r="B26" s="266"/>
      <c r="C26" s="266"/>
      <c r="D26" s="139"/>
    </row>
    <row r="27" spans="1:4" s="70" customFormat="1" ht="23.25" customHeight="1" x14ac:dyDescent="0.2">
      <c r="A27" s="130"/>
      <c r="B27" s="128"/>
      <c r="C27" s="129"/>
      <c r="D27" s="125"/>
    </row>
    <row r="28" spans="1:4" s="70" customFormat="1" ht="34.5" customHeight="1" x14ac:dyDescent="0.2">
      <c r="A28" s="130"/>
      <c r="B28" s="130"/>
      <c r="C28" s="130"/>
      <c r="D28" s="125"/>
    </row>
    <row r="29" spans="1:4" s="70" customFormat="1" ht="35.25" customHeight="1" x14ac:dyDescent="0.2">
      <c r="B29" s="128"/>
      <c r="C29" s="129"/>
      <c r="D29" s="125"/>
    </row>
    <row r="30" spans="1:4" x14ac:dyDescent="0.2">
      <c r="B30" s="62"/>
      <c r="C30" s="62"/>
      <c r="D30" s="62"/>
    </row>
    <row r="31" spans="1:4" s="70" customFormat="1" ht="63" customHeight="1" x14ac:dyDescent="0.3">
      <c r="B31" s="257"/>
      <c r="C31" s="257"/>
      <c r="D31" s="130"/>
    </row>
    <row r="32" spans="1:4" s="70" customFormat="1" x14ac:dyDescent="0.2"/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ht="18.75" x14ac:dyDescent="0.3">
      <c r="B37" s="73"/>
      <c r="C37" s="73"/>
    </row>
    <row r="38" spans="2:3" s="70" customFormat="1" ht="18.75" x14ac:dyDescent="0.3">
      <c r="B38" s="73"/>
      <c r="C38" s="73"/>
    </row>
    <row r="39" spans="2:3" s="70" customFormat="1" ht="18.75" x14ac:dyDescent="0.3">
      <c r="B39" s="251"/>
      <c r="C39" s="251"/>
    </row>
    <row r="40" spans="2:3" s="70" customFormat="1" ht="18.75" x14ac:dyDescent="0.3">
      <c r="B40" s="73"/>
      <c r="C40" s="73"/>
    </row>
    <row r="41" spans="2:3" s="70" customFormat="1" ht="18.75" x14ac:dyDescent="0.3">
      <c r="B41" s="73"/>
      <c r="C41" s="73"/>
    </row>
    <row r="42" spans="2:3" s="70" customFormat="1" ht="18.75" x14ac:dyDescent="0.3">
      <c r="B42" s="251"/>
      <c r="C42" s="251"/>
    </row>
  </sheetData>
  <mergeCells count="18">
    <mergeCell ref="B42:C42"/>
    <mergeCell ref="B20:C20"/>
    <mergeCell ref="B21:C21"/>
    <mergeCell ref="B22:C22"/>
    <mergeCell ref="B23:C23"/>
    <mergeCell ref="B24:C24"/>
    <mergeCell ref="B25:C25"/>
    <mergeCell ref="B26:C26"/>
    <mergeCell ref="B31:C31"/>
    <mergeCell ref="B39:C39"/>
    <mergeCell ref="B17:C17"/>
    <mergeCell ref="B18:C18"/>
    <mergeCell ref="B19:C19"/>
    <mergeCell ref="A10:D10"/>
    <mergeCell ref="B13:C13"/>
    <mergeCell ref="B14:C14"/>
    <mergeCell ref="B15:C15"/>
    <mergeCell ref="B16:C16"/>
  </mergeCells>
  <pageMargins left="1.1811023622047245" right="0.39370078740157483" top="0.78740157480314965" bottom="0.78740157480314965" header="0.31496062992125984" footer="0.31496062992125984"/>
  <pageSetup paperSize="9" scale="86" fitToHeight="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3"/>
  <sheetViews>
    <sheetView workbookViewId="0">
      <selection activeCell="D23" sqref="D23"/>
    </sheetView>
  </sheetViews>
  <sheetFormatPr defaultRowHeight="12.75" x14ac:dyDescent="0.2"/>
  <cols>
    <col min="1" max="1" width="8" customWidth="1"/>
    <col min="2" max="2" width="36.5703125" customWidth="1"/>
    <col min="3" max="3" width="20.7109375" customWidth="1"/>
    <col min="4" max="5" width="24.28515625" customWidth="1"/>
  </cols>
  <sheetData>
    <row r="8" spans="1:5" ht="45.75" customHeight="1" x14ac:dyDescent="0.2"/>
    <row r="9" spans="1:5" ht="11.25" customHeight="1" x14ac:dyDescent="0.2"/>
    <row r="10" spans="1:5" s="70" customFormat="1" ht="51" customHeight="1" x14ac:dyDescent="0.2">
      <c r="A10" s="252" t="s">
        <v>515</v>
      </c>
      <c r="B10" s="252"/>
      <c r="C10" s="252"/>
      <c r="D10" s="252"/>
      <c r="E10" s="252"/>
    </row>
    <row r="11" spans="1:5" s="70" customFormat="1" ht="12.75" customHeight="1" x14ac:dyDescent="0.2">
      <c r="B11" s="123"/>
      <c r="C11" s="123"/>
      <c r="D11" s="123"/>
      <c r="E11" s="123"/>
    </row>
    <row r="12" spans="1:5" s="70" customFormat="1" ht="16.5" x14ac:dyDescent="0.25">
      <c r="E12" s="74" t="s">
        <v>455</v>
      </c>
    </row>
    <row r="13" spans="1:5" s="70" customFormat="1" ht="16.5" customHeight="1" x14ac:dyDescent="0.25">
      <c r="A13" s="258" t="s">
        <v>460</v>
      </c>
      <c r="B13" s="258" t="s">
        <v>474</v>
      </c>
      <c r="C13" s="258"/>
      <c r="D13" s="270" t="s">
        <v>0</v>
      </c>
      <c r="E13" s="270"/>
    </row>
    <row r="14" spans="1:5" s="70" customFormat="1" ht="23.25" customHeight="1" x14ac:dyDescent="0.2">
      <c r="A14" s="258"/>
      <c r="B14" s="258"/>
      <c r="C14" s="258"/>
      <c r="D14" s="131" t="s">
        <v>477</v>
      </c>
      <c r="E14" s="131" t="s">
        <v>516</v>
      </c>
    </row>
    <row r="15" spans="1:5" s="70" customFormat="1" ht="15" customHeight="1" x14ac:dyDescent="0.2">
      <c r="A15" s="131">
        <v>1</v>
      </c>
      <c r="B15" s="258">
        <v>2</v>
      </c>
      <c r="C15" s="258"/>
      <c r="D15" s="122">
        <v>3</v>
      </c>
      <c r="E15" s="122">
        <v>4</v>
      </c>
    </row>
    <row r="16" spans="1:5" s="70" customFormat="1" ht="53.25" customHeight="1" x14ac:dyDescent="0.2">
      <c r="A16" s="41">
        <v>1</v>
      </c>
      <c r="B16" s="256" t="s">
        <v>467</v>
      </c>
      <c r="C16" s="256"/>
      <c r="D16" s="113">
        <v>0</v>
      </c>
      <c r="E16" s="113">
        <v>0</v>
      </c>
    </row>
    <row r="17" spans="1:5" s="70" customFormat="1" ht="19.5" customHeight="1" x14ac:dyDescent="0.2">
      <c r="A17" s="41"/>
      <c r="B17" s="256" t="s">
        <v>475</v>
      </c>
      <c r="C17" s="256"/>
      <c r="D17" s="113">
        <v>7000000</v>
      </c>
      <c r="E17" s="113">
        <v>7000000</v>
      </c>
    </row>
    <row r="18" spans="1:5" s="70" customFormat="1" ht="18" customHeight="1" x14ac:dyDescent="0.2">
      <c r="A18" s="96"/>
      <c r="B18" s="267" t="s">
        <v>476</v>
      </c>
      <c r="C18" s="267"/>
      <c r="D18" s="113">
        <v>7000000</v>
      </c>
      <c r="E18" s="113">
        <v>7000000</v>
      </c>
    </row>
    <row r="19" spans="1:5" s="70" customFormat="1" ht="72" customHeight="1" x14ac:dyDescent="0.2">
      <c r="A19" s="132">
        <v>2</v>
      </c>
      <c r="B19" s="256" t="s">
        <v>457</v>
      </c>
      <c r="C19" s="256"/>
      <c r="D19" s="113">
        <v>0</v>
      </c>
      <c r="E19" s="113">
        <v>0</v>
      </c>
    </row>
    <row r="20" spans="1:5" s="70" customFormat="1" ht="19.5" customHeight="1" x14ac:dyDescent="0.2">
      <c r="A20" s="145"/>
      <c r="B20" s="256" t="s">
        <v>475</v>
      </c>
      <c r="C20" s="256"/>
      <c r="D20" s="113">
        <v>7000000</v>
      </c>
      <c r="E20" s="113">
        <v>7000000</v>
      </c>
    </row>
    <row r="21" spans="1:5" s="70" customFormat="1" ht="19.5" customHeight="1" x14ac:dyDescent="0.2">
      <c r="A21" s="134"/>
      <c r="B21" s="267" t="s">
        <v>476</v>
      </c>
      <c r="C21" s="267"/>
      <c r="D21" s="113">
        <v>7000000</v>
      </c>
      <c r="E21" s="113">
        <v>7000000</v>
      </c>
    </row>
    <row r="22" spans="1:5" s="70" customFormat="1" ht="53.25" customHeight="1" x14ac:dyDescent="0.2">
      <c r="A22" s="137"/>
      <c r="B22" s="268" t="s">
        <v>469</v>
      </c>
      <c r="C22" s="269"/>
      <c r="D22" s="113">
        <v>0</v>
      </c>
      <c r="E22" s="113">
        <v>0</v>
      </c>
    </row>
    <row r="23" spans="1:5" s="70" customFormat="1" ht="21" customHeight="1" x14ac:dyDescent="0.2">
      <c r="A23" s="137"/>
      <c r="B23" s="256" t="s">
        <v>475</v>
      </c>
      <c r="C23" s="256"/>
      <c r="D23" s="113">
        <v>7000000</v>
      </c>
      <c r="E23" s="113">
        <v>7000000</v>
      </c>
    </row>
    <row r="24" spans="1:5" s="70" customFormat="1" ht="19.5" customHeight="1" x14ac:dyDescent="0.25">
      <c r="A24" s="133"/>
      <c r="B24" s="267" t="s">
        <v>476</v>
      </c>
      <c r="C24" s="267"/>
      <c r="D24" s="113">
        <v>7000000</v>
      </c>
      <c r="E24" s="113">
        <v>7000000</v>
      </c>
    </row>
    <row r="25" spans="1:5" s="70" customFormat="1" ht="36" customHeight="1" x14ac:dyDescent="0.2">
      <c r="A25" s="142"/>
      <c r="B25" s="266"/>
      <c r="C25" s="266"/>
      <c r="D25" s="139"/>
      <c r="E25" s="139"/>
    </row>
    <row r="26" spans="1:5" s="70" customFormat="1" ht="23.25" customHeight="1" x14ac:dyDescent="0.2">
      <c r="A26" s="142"/>
      <c r="B26" s="266"/>
      <c r="C26" s="266"/>
      <c r="D26" s="139"/>
      <c r="E26" s="139"/>
    </row>
    <row r="27" spans="1:5" s="70" customFormat="1" ht="34.5" customHeight="1" x14ac:dyDescent="0.25">
      <c r="A27" s="143"/>
      <c r="B27" s="266"/>
      <c r="C27" s="266"/>
      <c r="D27" s="139"/>
      <c r="E27" s="139"/>
    </row>
    <row r="28" spans="1:5" s="70" customFormat="1" ht="23.25" customHeight="1" x14ac:dyDescent="0.2">
      <c r="A28" s="130"/>
      <c r="B28" s="128"/>
      <c r="C28" s="129"/>
      <c r="D28" s="125"/>
      <c r="E28" s="125"/>
    </row>
    <row r="29" spans="1:5" s="70" customFormat="1" ht="34.5" customHeight="1" x14ac:dyDescent="0.2">
      <c r="A29" s="130"/>
      <c r="B29" s="130"/>
      <c r="C29" s="130"/>
      <c r="D29" s="125"/>
      <c r="E29" s="125"/>
    </row>
    <row r="30" spans="1:5" s="70" customFormat="1" ht="35.25" customHeight="1" x14ac:dyDescent="0.2">
      <c r="B30" s="128"/>
      <c r="C30" s="129"/>
      <c r="D30" s="125"/>
      <c r="E30" s="125"/>
    </row>
    <row r="31" spans="1:5" x14ac:dyDescent="0.2">
      <c r="B31" s="62"/>
      <c r="C31" s="62"/>
      <c r="D31" s="62"/>
      <c r="E31" s="62"/>
    </row>
    <row r="32" spans="1:5" s="70" customFormat="1" ht="63" customHeight="1" x14ac:dyDescent="0.3">
      <c r="B32" s="257"/>
      <c r="C32" s="257"/>
      <c r="D32" s="130"/>
      <c r="E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20">
    <mergeCell ref="A10:E10"/>
    <mergeCell ref="B13:C14"/>
    <mergeCell ref="A13:A14"/>
    <mergeCell ref="D13:E13"/>
    <mergeCell ref="B24:C24"/>
    <mergeCell ref="B18:C18"/>
    <mergeCell ref="B19:C19"/>
    <mergeCell ref="B20:C20"/>
    <mergeCell ref="B21:C21"/>
    <mergeCell ref="B22:C22"/>
    <mergeCell ref="B23:C23"/>
    <mergeCell ref="B15:C15"/>
    <mergeCell ref="B16:C16"/>
    <mergeCell ref="B17:C17"/>
    <mergeCell ref="B43:C43"/>
    <mergeCell ref="B25:C25"/>
    <mergeCell ref="B26:C26"/>
    <mergeCell ref="B27:C27"/>
    <mergeCell ref="B32:C32"/>
    <mergeCell ref="B40:C40"/>
  </mergeCells>
  <pageMargins left="1.1811023622047245" right="0.39370078740157483" top="0.78740157480314965" bottom="0.78740157480314965" header="0.31496062992125984" footer="0.31496062992125984"/>
  <pageSetup paperSize="9" scale="7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прилож.1(2021)</vt:lpstr>
      <vt:lpstr>прилож.2(2021)</vt:lpstr>
      <vt:lpstr>прилож.3</vt:lpstr>
      <vt:lpstr>прилож.4(2021)</vt:lpstr>
      <vt:lpstr>прилож.5 </vt:lpstr>
      <vt:lpstr>прилож.6</vt:lpstr>
      <vt:lpstr>прилож.7</vt:lpstr>
      <vt:lpstr>прилож.8</vt:lpstr>
      <vt:lpstr>прилож.9</vt:lpstr>
      <vt:lpstr>прилож.10</vt:lpstr>
      <vt:lpstr>прилож.11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1</cp:lastModifiedBy>
  <cp:lastPrinted>2020-12-07T14:43:34Z</cp:lastPrinted>
  <dcterms:created xsi:type="dcterms:W3CDTF">1996-10-08T23:32:33Z</dcterms:created>
  <dcterms:modified xsi:type="dcterms:W3CDTF">2020-12-10T08:54:28Z</dcterms:modified>
</cp:coreProperties>
</file>