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СОВЕТ Депутатов\Для Кучер\Решение август 2022\"/>
    </mc:Choice>
  </mc:AlternateContent>
  <bookViews>
    <workbookView xWindow="0" yWindow="0" windowWidth="28800" windowHeight="12435" activeTab="2"/>
  </bookViews>
  <sheets>
    <sheet name="прилож.2" sheetId="53" r:id="rId1"/>
    <sheet name="прилож.1" sheetId="44" r:id="rId2"/>
    <sheet name="прилож.3" sheetId="50" r:id="rId3"/>
    <sheet name="прилож.4" sheetId="51" r:id="rId4"/>
  </sheets>
  <definedNames>
    <definedName name="_xlnm._FilterDatabase" localSheetId="1" hidden="1">прилож.1!$A$12:$J$200</definedName>
  </definedNames>
  <calcPr calcId="152511"/>
</workbook>
</file>

<file path=xl/calcChain.xml><?xml version="1.0" encoding="utf-8"?>
<calcChain xmlns="http://schemas.openxmlformats.org/spreadsheetml/2006/main">
  <c r="C16" i="53" l="1"/>
  <c r="F193" i="50" l="1"/>
  <c r="D135" i="44" l="1"/>
  <c r="D90" i="44"/>
  <c r="D15" i="44"/>
  <c r="E43" i="53" l="1"/>
  <c r="D43" i="53"/>
  <c r="C43" i="53"/>
  <c r="E41" i="53"/>
  <c r="D41" i="53"/>
  <c r="C41" i="53"/>
  <c r="E38" i="53"/>
  <c r="D38" i="53"/>
  <c r="C38" i="53"/>
  <c r="E36" i="53"/>
  <c r="D36" i="53"/>
  <c r="C36" i="53"/>
  <c r="E31" i="53"/>
  <c r="D31" i="53"/>
  <c r="C31" i="53"/>
  <c r="E28" i="53"/>
  <c r="D28" i="53"/>
  <c r="C28" i="53"/>
  <c r="E25" i="53"/>
  <c r="D25" i="53"/>
  <c r="C25" i="53"/>
  <c r="E23" i="53"/>
  <c r="D23" i="53"/>
  <c r="C23" i="53"/>
  <c r="E18" i="53"/>
  <c r="E16" i="53" s="1"/>
  <c r="D18" i="53"/>
  <c r="D16" i="53" s="1"/>
  <c r="C18" i="53"/>
  <c r="E14" i="51" l="1"/>
  <c r="D14" i="51"/>
  <c r="C14" i="51"/>
  <c r="C20" i="51"/>
  <c r="C21" i="51"/>
  <c r="C22" i="51"/>
  <c r="E31" i="51"/>
  <c r="D31" i="51"/>
  <c r="C31" i="51"/>
  <c r="E30" i="51"/>
  <c r="D30" i="51"/>
  <c r="C30" i="51"/>
  <c r="E29" i="51"/>
  <c r="D29" i="51"/>
  <c r="C29" i="51"/>
  <c r="E27" i="51"/>
  <c r="D27" i="51"/>
  <c r="C27" i="51"/>
  <c r="E26" i="51"/>
  <c r="D26" i="51"/>
  <c r="C26" i="51"/>
  <c r="E25" i="51"/>
  <c r="E24" i="51" s="1"/>
  <c r="D25" i="51"/>
  <c r="D24" i="51" s="1"/>
  <c r="C25" i="51"/>
  <c r="C24" i="51" s="1"/>
  <c r="E18" i="51"/>
  <c r="D18" i="51"/>
  <c r="C18" i="51"/>
  <c r="E16" i="51"/>
  <c r="E15" i="51" s="1"/>
  <c r="D16" i="51"/>
  <c r="D15" i="51" s="1"/>
  <c r="C16" i="51"/>
  <c r="C15" i="51" s="1"/>
  <c r="D153" i="44" l="1"/>
  <c r="H148" i="50"/>
  <c r="F148" i="50"/>
  <c r="H169" i="50"/>
  <c r="H168" i="50" s="1"/>
  <c r="H167" i="50" s="1"/>
  <c r="G169" i="50"/>
  <c r="G168" i="50" s="1"/>
  <c r="G167" i="50" s="1"/>
  <c r="F169" i="50"/>
  <c r="F168" i="50" s="1"/>
  <c r="F167" i="50" s="1"/>
  <c r="F153" i="44"/>
  <c r="F172" i="44"/>
  <c r="D172" i="44"/>
  <c r="F173" i="44"/>
  <c r="D173" i="44"/>
  <c r="F174" i="44"/>
  <c r="E174" i="44"/>
  <c r="E173" i="44" s="1"/>
  <c r="E172" i="44" s="1"/>
  <c r="D174" i="44"/>
  <c r="H194" i="50" l="1"/>
  <c r="G194" i="50"/>
  <c r="F194" i="50"/>
  <c r="F103" i="44"/>
  <c r="E103" i="44"/>
  <c r="D103" i="44"/>
  <c r="E179" i="44" l="1"/>
  <c r="H276" i="50" l="1"/>
  <c r="H275" i="50" s="1"/>
  <c r="G276" i="50"/>
  <c r="G275" i="50" s="1"/>
  <c r="F276" i="50"/>
  <c r="F275" i="50" s="1"/>
  <c r="H273" i="50"/>
  <c r="H272" i="50" s="1"/>
  <c r="G273" i="50"/>
  <c r="G272" i="50" s="1"/>
  <c r="F273" i="50"/>
  <c r="F272" i="50" s="1"/>
  <c r="H270" i="50"/>
  <c r="H269" i="50" s="1"/>
  <c r="G270" i="50"/>
  <c r="G269" i="50" s="1"/>
  <c r="F270" i="50"/>
  <c r="F269" i="50" s="1"/>
  <c r="H266" i="50"/>
  <c r="H265" i="50" s="1"/>
  <c r="G266" i="50"/>
  <c r="G265" i="50" s="1"/>
  <c r="F266" i="50"/>
  <c r="F265" i="50" s="1"/>
  <c r="H263" i="50"/>
  <c r="H262" i="50" s="1"/>
  <c r="G263" i="50"/>
  <c r="G262" i="50" s="1"/>
  <c r="F263" i="50"/>
  <c r="F262" i="50" s="1"/>
  <c r="H260" i="50"/>
  <c r="H259" i="50" s="1"/>
  <c r="G260" i="50"/>
  <c r="G259" i="50" s="1"/>
  <c r="F260" i="50"/>
  <c r="F259" i="50" s="1"/>
  <c r="H256" i="50"/>
  <c r="H255" i="50" s="1"/>
  <c r="G256" i="50"/>
  <c r="G255" i="50" s="1"/>
  <c r="F256" i="50"/>
  <c r="F255" i="50" s="1"/>
  <c r="H253" i="50"/>
  <c r="H252" i="50" s="1"/>
  <c r="G253" i="50"/>
  <c r="G252" i="50" s="1"/>
  <c r="F253" i="50"/>
  <c r="F252" i="50" s="1"/>
  <c r="H250" i="50"/>
  <c r="H249" i="50" s="1"/>
  <c r="G250" i="50"/>
  <c r="G249" i="50" s="1"/>
  <c r="F250" i="50"/>
  <c r="F249" i="50" s="1"/>
  <c r="E229" i="44"/>
  <c r="F230" i="44"/>
  <c r="F229" i="44" s="1"/>
  <c r="E230" i="44"/>
  <c r="D230" i="44"/>
  <c r="D229" i="44" s="1"/>
  <c r="E226" i="44"/>
  <c r="D226" i="44"/>
  <c r="F227" i="44"/>
  <c r="F226" i="44" s="1"/>
  <c r="E227" i="44"/>
  <c r="D227" i="44"/>
  <c r="F223" i="44"/>
  <c r="F224" i="44"/>
  <c r="E224" i="44"/>
  <c r="E223" i="44" s="1"/>
  <c r="E222" i="44" s="1"/>
  <c r="D224" i="44"/>
  <c r="D223" i="44" s="1"/>
  <c r="F220" i="44"/>
  <c r="F219" i="44" s="1"/>
  <c r="E220" i="44"/>
  <c r="E219" i="44" s="1"/>
  <c r="D220" i="44"/>
  <c r="D219" i="44" s="1"/>
  <c r="D216" i="44"/>
  <c r="F217" i="44"/>
  <c r="F216" i="44" s="1"/>
  <c r="E217" i="44"/>
  <c r="E216" i="44" s="1"/>
  <c r="D217" i="44"/>
  <c r="F214" i="44"/>
  <c r="F213" i="44" s="1"/>
  <c r="E214" i="44"/>
  <c r="E213" i="44" s="1"/>
  <c r="D214" i="44"/>
  <c r="D213" i="44" s="1"/>
  <c r="D209" i="44"/>
  <c r="F210" i="44"/>
  <c r="F209" i="44" s="1"/>
  <c r="E210" i="44"/>
  <c r="E209" i="44" s="1"/>
  <c r="D210" i="44"/>
  <c r="F212" i="44" l="1"/>
  <c r="E212" i="44"/>
  <c r="D212" i="44"/>
  <c r="F222" i="44"/>
  <c r="G268" i="50"/>
  <c r="F258" i="50"/>
  <c r="D222" i="44"/>
  <c r="F268" i="50"/>
  <c r="H268" i="50"/>
  <c r="G258" i="50"/>
  <c r="G248" i="50"/>
  <c r="H258" i="50"/>
  <c r="H248" i="50"/>
  <c r="F248" i="50"/>
  <c r="E206" i="44"/>
  <c r="D206" i="44"/>
  <c r="F207" i="44"/>
  <c r="F206" i="44" s="1"/>
  <c r="E207" i="44"/>
  <c r="D207" i="44"/>
  <c r="F203" i="44"/>
  <c r="E203" i="44"/>
  <c r="E202" i="44" s="1"/>
  <c r="E201" i="44" s="1"/>
  <c r="F204" i="44"/>
  <c r="E204" i="44"/>
  <c r="D204" i="44"/>
  <c r="D203" i="44" s="1"/>
  <c r="D202" i="44" s="1"/>
  <c r="D201" i="44" s="1"/>
  <c r="F138" i="50"/>
  <c r="F137" i="50" s="1"/>
  <c r="F136" i="50" s="1"/>
  <c r="D257" i="44"/>
  <c r="D256" i="44" s="1"/>
  <c r="F44" i="50"/>
  <c r="D31" i="44"/>
  <c r="G247" i="50" l="1"/>
  <c r="F247" i="50"/>
  <c r="H247" i="50"/>
  <c r="F202" i="44"/>
  <c r="F201" i="44" s="1"/>
  <c r="H154" i="50" l="1"/>
  <c r="H153" i="50" s="1"/>
  <c r="G154" i="50"/>
  <c r="G153" i="50" s="1"/>
  <c r="F154" i="50"/>
  <c r="F153" i="50" s="1"/>
  <c r="H151" i="50"/>
  <c r="H150" i="50" s="1"/>
  <c r="G151" i="50"/>
  <c r="G150" i="50" s="1"/>
  <c r="F151" i="50"/>
  <c r="F150" i="50" s="1"/>
  <c r="F159" i="44"/>
  <c r="F158" i="44" s="1"/>
  <c r="E159" i="44"/>
  <c r="E158" i="44" s="1"/>
  <c r="D159" i="44"/>
  <c r="D158" i="44" s="1"/>
  <c r="F156" i="44"/>
  <c r="F155" i="44" s="1"/>
  <c r="E156" i="44"/>
  <c r="E155" i="44" s="1"/>
  <c r="D156" i="44"/>
  <c r="D155" i="44" s="1"/>
  <c r="F149" i="50" l="1"/>
  <c r="H242" i="50"/>
  <c r="H241" i="50" s="1"/>
  <c r="G242" i="50"/>
  <c r="G241" i="50" s="1"/>
  <c r="F242" i="50"/>
  <c r="F241" i="50" s="1"/>
  <c r="H245" i="50"/>
  <c r="H244" i="50" s="1"/>
  <c r="G245" i="50"/>
  <c r="G244" i="50" s="1"/>
  <c r="F245" i="50"/>
  <c r="F244" i="50" s="1"/>
  <c r="H192" i="50"/>
  <c r="F192" i="50"/>
  <c r="H323" i="50"/>
  <c r="H322" i="50" s="1"/>
  <c r="H321" i="50" s="1"/>
  <c r="H320" i="50" s="1"/>
  <c r="H319" i="50" s="1"/>
  <c r="H318" i="50" s="1"/>
  <c r="G323" i="50"/>
  <c r="G322" i="50" s="1"/>
  <c r="G321" i="50" s="1"/>
  <c r="G320" i="50" s="1"/>
  <c r="G319" i="50" s="1"/>
  <c r="G318" i="50" s="1"/>
  <c r="F323" i="50"/>
  <c r="F322" i="50" s="1"/>
  <c r="F321" i="50" s="1"/>
  <c r="F320" i="50" s="1"/>
  <c r="F319" i="50" s="1"/>
  <c r="F318" i="50" s="1"/>
  <c r="F263" i="44"/>
  <c r="F262" i="44" s="1"/>
  <c r="F261" i="44" s="1"/>
  <c r="E263" i="44"/>
  <c r="E262" i="44" s="1"/>
  <c r="E261" i="44" s="1"/>
  <c r="D263" i="44"/>
  <c r="D262" i="44" s="1"/>
  <c r="D261" i="44" s="1"/>
  <c r="F191" i="50" l="1"/>
  <c r="F190" i="50" s="1"/>
  <c r="H190" i="50"/>
  <c r="H191" i="50"/>
  <c r="G192" i="50"/>
  <c r="G240" i="50"/>
  <c r="F240" i="50"/>
  <c r="H240" i="50"/>
  <c r="F191" i="44"/>
  <c r="F190" i="44" s="1"/>
  <c r="E191" i="44"/>
  <c r="E190" i="44" s="1"/>
  <c r="D191" i="44"/>
  <c r="D190" i="44" s="1"/>
  <c r="D189" i="44" s="1"/>
  <c r="F194" i="44"/>
  <c r="F193" i="44" s="1"/>
  <c r="E194" i="44"/>
  <c r="E193" i="44" s="1"/>
  <c r="D194" i="44"/>
  <c r="D193" i="44" s="1"/>
  <c r="G191" i="50" l="1"/>
  <c r="G190" i="50" s="1"/>
  <c r="F189" i="44"/>
  <c r="E189" i="44"/>
  <c r="F101" i="44"/>
  <c r="F100" i="44" s="1"/>
  <c r="E101" i="44"/>
  <c r="E100" i="44" s="1"/>
  <c r="D101" i="44"/>
  <c r="D100" i="44" s="1"/>
  <c r="H202" i="50" l="1"/>
  <c r="H201" i="50" s="1"/>
  <c r="H200" i="50" s="1"/>
  <c r="G202" i="50"/>
  <c r="G201" i="50" s="1"/>
  <c r="G200" i="50" s="1"/>
  <c r="F202" i="50"/>
  <c r="F201" i="50" s="1"/>
  <c r="F200" i="50" s="1"/>
  <c r="F111" i="44"/>
  <c r="F110" i="44" s="1"/>
  <c r="F109" i="44" s="1"/>
  <c r="E111" i="44"/>
  <c r="E110" i="44" s="1"/>
  <c r="E109" i="44" s="1"/>
  <c r="D111" i="44"/>
  <c r="D110" i="44" s="1"/>
  <c r="D109" i="44" s="1"/>
  <c r="E19" i="44" l="1"/>
  <c r="F19" i="44"/>
  <c r="H238" i="50"/>
  <c r="H237" i="50" s="1"/>
  <c r="H236" i="50" s="1"/>
  <c r="G238" i="50"/>
  <c r="G237" i="50" s="1"/>
  <c r="G236" i="50" s="1"/>
  <c r="H174" i="50"/>
  <c r="H173" i="50" s="1"/>
  <c r="H172" i="50" s="1"/>
  <c r="H171" i="50" s="1"/>
  <c r="G174" i="50"/>
  <c r="G173" i="50" s="1"/>
  <c r="G172" i="50" s="1"/>
  <c r="G171" i="50" s="1"/>
  <c r="F174" i="50"/>
  <c r="F173" i="50" s="1"/>
  <c r="F172" i="50" s="1"/>
  <c r="F171" i="50" s="1"/>
  <c r="H118" i="50"/>
  <c r="H117" i="50" s="1"/>
  <c r="H116" i="50" s="1"/>
  <c r="H115" i="50" s="1"/>
  <c r="G118" i="50"/>
  <c r="G117" i="50" s="1"/>
  <c r="G116" i="50" s="1"/>
  <c r="G115" i="50" s="1"/>
  <c r="H230" i="50" l="1"/>
  <c r="H229" i="50" s="1"/>
  <c r="H228" i="50" s="1"/>
  <c r="G230" i="50"/>
  <c r="G229" i="50" s="1"/>
  <c r="G228" i="50" s="1"/>
  <c r="F230" i="50"/>
  <c r="F229" i="50" s="1"/>
  <c r="F228" i="50" s="1"/>
  <c r="F198" i="44"/>
  <c r="F197" i="44" s="1"/>
  <c r="F196" i="44" s="1"/>
  <c r="E198" i="44"/>
  <c r="E197" i="44" s="1"/>
  <c r="E196" i="44" s="1"/>
  <c r="F199" i="44"/>
  <c r="E199" i="44"/>
  <c r="F187" i="44"/>
  <c r="F186" i="44" s="1"/>
  <c r="F185" i="44" s="1"/>
  <c r="E187" i="44"/>
  <c r="E186" i="44" s="1"/>
  <c r="E185" i="44" s="1"/>
  <c r="D187" i="44"/>
  <c r="D186" i="44" s="1"/>
  <c r="D185" i="44" s="1"/>
  <c r="H198" i="50" l="1"/>
  <c r="H197" i="50" s="1"/>
  <c r="H196" i="50" s="1"/>
  <c r="H189" i="50" s="1"/>
  <c r="G198" i="50"/>
  <c r="G197" i="50" s="1"/>
  <c r="G196" i="50" s="1"/>
  <c r="G189" i="50" s="1"/>
  <c r="F198" i="50"/>
  <c r="F197" i="50" s="1"/>
  <c r="F196" i="50" s="1"/>
  <c r="F189" i="50" s="1"/>
  <c r="F188" i="50" s="1"/>
  <c r="H186" i="50"/>
  <c r="H185" i="50" s="1"/>
  <c r="H184" i="50" s="1"/>
  <c r="H183" i="50" s="1"/>
  <c r="G186" i="50"/>
  <c r="G185" i="50" s="1"/>
  <c r="G184" i="50" s="1"/>
  <c r="G183" i="50" s="1"/>
  <c r="F186" i="50"/>
  <c r="F185" i="50" s="1"/>
  <c r="F184" i="50" s="1"/>
  <c r="F183" i="50" s="1"/>
  <c r="F107" i="44"/>
  <c r="F106" i="44" s="1"/>
  <c r="F105" i="44" s="1"/>
  <c r="E107" i="44"/>
  <c r="E106" i="44" s="1"/>
  <c r="E105" i="44" s="1"/>
  <c r="D107" i="44"/>
  <c r="D106" i="44" s="1"/>
  <c r="D105" i="44" s="1"/>
  <c r="F147" i="44"/>
  <c r="F146" i="44" s="1"/>
  <c r="F145" i="44" s="1"/>
  <c r="E147" i="44"/>
  <c r="E146" i="44" s="1"/>
  <c r="E145" i="44" s="1"/>
  <c r="D147" i="44"/>
  <c r="D146" i="44" s="1"/>
  <c r="D145" i="44" s="1"/>
  <c r="H316" i="50" l="1"/>
  <c r="H315" i="50" s="1"/>
  <c r="H314" i="50" s="1"/>
  <c r="H313" i="50" s="1"/>
  <c r="H312" i="50" s="1"/>
  <c r="H311" i="50" s="1"/>
  <c r="H310" i="50" s="1"/>
  <c r="G316" i="50"/>
  <c r="G315" i="50" s="1"/>
  <c r="G314" i="50" s="1"/>
  <c r="G313" i="50" s="1"/>
  <c r="G312" i="50" s="1"/>
  <c r="G311" i="50" s="1"/>
  <c r="G310" i="50" s="1"/>
  <c r="F316" i="50"/>
  <c r="F315" i="50" s="1"/>
  <c r="F314" i="50" s="1"/>
  <c r="F313" i="50" s="1"/>
  <c r="F312" i="50" s="1"/>
  <c r="F311" i="50" s="1"/>
  <c r="F310" i="50" s="1"/>
  <c r="H308" i="50"/>
  <c r="H307" i="50" s="1"/>
  <c r="H306" i="50" s="1"/>
  <c r="H305" i="50" s="1"/>
  <c r="H304" i="50" s="1"/>
  <c r="H303" i="50" s="1"/>
  <c r="G308" i="50"/>
  <c r="G307" i="50" s="1"/>
  <c r="G306" i="50" s="1"/>
  <c r="G305" i="50" s="1"/>
  <c r="G304" i="50" s="1"/>
  <c r="G303" i="50" s="1"/>
  <c r="F308" i="50"/>
  <c r="F307" i="50" s="1"/>
  <c r="F306" i="50" s="1"/>
  <c r="F305" i="50" s="1"/>
  <c r="F304" i="50" s="1"/>
  <c r="F303" i="50" s="1"/>
  <c r="H301" i="50"/>
  <c r="H300" i="50" s="1"/>
  <c r="H299" i="50" s="1"/>
  <c r="H298" i="50" s="1"/>
  <c r="G301" i="50"/>
  <c r="G300" i="50" s="1"/>
  <c r="G299" i="50" s="1"/>
  <c r="G298" i="50" s="1"/>
  <c r="F301" i="50"/>
  <c r="F300" i="50" s="1"/>
  <c r="F299" i="50" s="1"/>
  <c r="F298" i="50" s="1"/>
  <c r="H293" i="50"/>
  <c r="H292" i="50" s="1"/>
  <c r="H291" i="50" s="1"/>
  <c r="G293" i="50"/>
  <c r="G292" i="50" s="1"/>
  <c r="G291" i="50" s="1"/>
  <c r="F293" i="50"/>
  <c r="F292" i="50" s="1"/>
  <c r="F291" i="50" s="1"/>
  <c r="H289" i="50"/>
  <c r="H288" i="50" s="1"/>
  <c r="H287" i="50" s="1"/>
  <c r="G289" i="50"/>
  <c r="G288" i="50" s="1"/>
  <c r="G287" i="50" s="1"/>
  <c r="F289" i="50"/>
  <c r="F288" i="50" s="1"/>
  <c r="F287" i="50" s="1"/>
  <c r="H282" i="50"/>
  <c r="H281" i="50" s="1"/>
  <c r="H280" i="50" s="1"/>
  <c r="H279" i="50" s="1"/>
  <c r="H278" i="50" s="1"/>
  <c r="G282" i="50"/>
  <c r="G281" i="50" s="1"/>
  <c r="G280" i="50" s="1"/>
  <c r="G279" i="50" s="1"/>
  <c r="G278" i="50" s="1"/>
  <c r="F282" i="50"/>
  <c r="F281" i="50" s="1"/>
  <c r="F280" i="50" s="1"/>
  <c r="F279" i="50" s="1"/>
  <c r="F278" i="50" s="1"/>
  <c r="F238" i="50"/>
  <c r="F237" i="50" s="1"/>
  <c r="F236" i="50" s="1"/>
  <c r="H234" i="50"/>
  <c r="H233" i="50" s="1"/>
  <c r="H232" i="50" s="1"/>
  <c r="H227" i="50" s="1"/>
  <c r="G234" i="50"/>
  <c r="G233" i="50" s="1"/>
  <c r="G232" i="50" s="1"/>
  <c r="G227" i="50" s="1"/>
  <c r="F234" i="50"/>
  <c r="F233" i="50" s="1"/>
  <c r="F232" i="50" s="1"/>
  <c r="H225" i="50"/>
  <c r="H224" i="50" s="1"/>
  <c r="H223" i="50" s="1"/>
  <c r="H222" i="50" s="1"/>
  <c r="G225" i="50"/>
  <c r="G224" i="50" s="1"/>
  <c r="G223" i="50" s="1"/>
  <c r="G222" i="50" s="1"/>
  <c r="F225" i="50"/>
  <c r="F224" i="50" s="1"/>
  <c r="F223" i="50" s="1"/>
  <c r="F222" i="50" s="1"/>
  <c r="H220" i="50"/>
  <c r="H219" i="50" s="1"/>
  <c r="H218" i="50" s="1"/>
  <c r="G220" i="50"/>
  <c r="G219" i="50" s="1"/>
  <c r="G218" i="50" s="1"/>
  <c r="F220" i="50"/>
  <c r="F219" i="50" s="1"/>
  <c r="F218" i="50" s="1"/>
  <c r="H216" i="50"/>
  <c r="H215" i="50" s="1"/>
  <c r="G216" i="50"/>
  <c r="G215" i="50" s="1"/>
  <c r="F216" i="50"/>
  <c r="F215" i="50" s="1"/>
  <c r="H213" i="50"/>
  <c r="H212" i="50" s="1"/>
  <c r="G213" i="50"/>
  <c r="G212" i="50" s="1"/>
  <c r="F213" i="50"/>
  <c r="F212" i="50" s="1"/>
  <c r="H208" i="50"/>
  <c r="H207" i="50" s="1"/>
  <c r="H206" i="50" s="1"/>
  <c r="H205" i="50" s="1"/>
  <c r="G208" i="50"/>
  <c r="G207" i="50" s="1"/>
  <c r="G206" i="50" s="1"/>
  <c r="G205" i="50" s="1"/>
  <c r="F208" i="50"/>
  <c r="F207" i="50" s="1"/>
  <c r="F206" i="50" s="1"/>
  <c r="F205" i="50" s="1"/>
  <c r="H188" i="50"/>
  <c r="G188" i="50"/>
  <c r="H180" i="50"/>
  <c r="G180" i="50"/>
  <c r="F180" i="50"/>
  <c r="H179" i="50"/>
  <c r="H178" i="50" s="1"/>
  <c r="H177" i="50" s="1"/>
  <c r="H176" i="50" s="1"/>
  <c r="G179" i="50"/>
  <c r="G178" i="50" s="1"/>
  <c r="G177" i="50" s="1"/>
  <c r="G176" i="50" s="1"/>
  <c r="F179" i="50"/>
  <c r="F178" i="50" s="1"/>
  <c r="F177" i="50" s="1"/>
  <c r="F176" i="50" s="1"/>
  <c r="H165" i="50"/>
  <c r="H164" i="50" s="1"/>
  <c r="H163" i="50" s="1"/>
  <c r="G165" i="50"/>
  <c r="G164" i="50" s="1"/>
  <c r="G163" i="50" s="1"/>
  <c r="F165" i="50"/>
  <c r="F164" i="50" s="1"/>
  <c r="F163" i="50" s="1"/>
  <c r="H161" i="50"/>
  <c r="H160" i="50" s="1"/>
  <c r="H159" i="50" s="1"/>
  <c r="G161" i="50"/>
  <c r="G160" i="50" s="1"/>
  <c r="G159" i="50" s="1"/>
  <c r="G148" i="50" s="1"/>
  <c r="G147" i="50" s="1"/>
  <c r="F161" i="50"/>
  <c r="F160" i="50" s="1"/>
  <c r="F159" i="50" s="1"/>
  <c r="H157" i="50"/>
  <c r="H156" i="50" s="1"/>
  <c r="G157" i="50"/>
  <c r="G156" i="50" s="1"/>
  <c r="F157" i="50"/>
  <c r="F156" i="50" s="1"/>
  <c r="H149" i="50"/>
  <c r="G149" i="50"/>
  <c r="H144" i="50"/>
  <c r="H143" i="50" s="1"/>
  <c r="H142" i="50" s="1"/>
  <c r="G144" i="50"/>
  <c r="G143" i="50" s="1"/>
  <c r="G142" i="50" s="1"/>
  <c r="F144" i="50"/>
  <c r="F143" i="50" s="1"/>
  <c r="F142" i="50" s="1"/>
  <c r="F141" i="50" s="1"/>
  <c r="F140" i="50" s="1"/>
  <c r="H141" i="50"/>
  <c r="H140" i="50" s="1"/>
  <c r="G141" i="50"/>
  <c r="G140" i="50" s="1"/>
  <c r="H134" i="50"/>
  <c r="H133" i="50" s="1"/>
  <c r="H132" i="50" s="1"/>
  <c r="H131" i="50" s="1"/>
  <c r="H130" i="50" s="1"/>
  <c r="G134" i="50"/>
  <c r="G133" i="50" s="1"/>
  <c r="G132" i="50" s="1"/>
  <c r="G131" i="50" s="1"/>
  <c r="G130" i="50" s="1"/>
  <c r="F134" i="50"/>
  <c r="F133" i="50" s="1"/>
  <c r="F132" i="50" s="1"/>
  <c r="F131" i="50" s="1"/>
  <c r="F130" i="50" s="1"/>
  <c r="H127" i="50"/>
  <c r="G127" i="50"/>
  <c r="F127" i="50"/>
  <c r="H125" i="50"/>
  <c r="G125" i="50"/>
  <c r="F125" i="50"/>
  <c r="F118" i="50"/>
  <c r="F117" i="50" s="1"/>
  <c r="F116" i="50" s="1"/>
  <c r="F115" i="50" s="1"/>
  <c r="H113" i="50"/>
  <c r="H112" i="50" s="1"/>
  <c r="H111" i="50" s="1"/>
  <c r="H110" i="50" s="1"/>
  <c r="G113" i="50"/>
  <c r="G112" i="50" s="1"/>
  <c r="G111" i="50" s="1"/>
  <c r="G110" i="50" s="1"/>
  <c r="F113" i="50"/>
  <c r="F112" i="50" s="1"/>
  <c r="F111" i="50" s="1"/>
  <c r="F110" i="50" s="1"/>
  <c r="H108" i="50"/>
  <c r="H107" i="50" s="1"/>
  <c r="H106" i="50" s="1"/>
  <c r="H105" i="50" s="1"/>
  <c r="G108" i="50"/>
  <c r="G107" i="50" s="1"/>
  <c r="G106" i="50" s="1"/>
  <c r="G105" i="50" s="1"/>
  <c r="F108" i="50"/>
  <c r="F107" i="50" s="1"/>
  <c r="F106" i="50" s="1"/>
  <c r="F105" i="50" s="1"/>
  <c r="H103" i="50"/>
  <c r="H102" i="50" s="1"/>
  <c r="H101" i="50" s="1"/>
  <c r="G103" i="50"/>
  <c r="G102" i="50" s="1"/>
  <c r="G101" i="50" s="1"/>
  <c r="F103" i="50"/>
  <c r="F102" i="50" s="1"/>
  <c r="F101" i="50" s="1"/>
  <c r="H99" i="50"/>
  <c r="H98" i="50" s="1"/>
  <c r="H97" i="50" s="1"/>
  <c r="G99" i="50"/>
  <c r="G98" i="50" s="1"/>
  <c r="G97" i="50" s="1"/>
  <c r="F99" i="50"/>
  <c r="F98" i="50" s="1"/>
  <c r="F97" i="50" s="1"/>
  <c r="H95" i="50"/>
  <c r="H94" i="50" s="1"/>
  <c r="H93" i="50" s="1"/>
  <c r="G95" i="50"/>
  <c r="G94" i="50" s="1"/>
  <c r="G93" i="50" s="1"/>
  <c r="F95" i="50"/>
  <c r="F94" i="50" s="1"/>
  <c r="F93" i="50" s="1"/>
  <c r="H91" i="50"/>
  <c r="H90" i="50" s="1"/>
  <c r="H89" i="50" s="1"/>
  <c r="G91" i="50"/>
  <c r="G90" i="50" s="1"/>
  <c r="G89" i="50" s="1"/>
  <c r="F91" i="50"/>
  <c r="F90" i="50" s="1"/>
  <c r="F89" i="50" s="1"/>
  <c r="H86" i="50"/>
  <c r="G86" i="50"/>
  <c r="F86" i="50"/>
  <c r="H84" i="50"/>
  <c r="G84" i="50"/>
  <c r="F84" i="50"/>
  <c r="H79" i="50"/>
  <c r="G79" i="50"/>
  <c r="F79" i="50"/>
  <c r="H77" i="50"/>
  <c r="G77" i="50"/>
  <c r="F77" i="50"/>
  <c r="H73" i="50"/>
  <c r="H72" i="50" s="1"/>
  <c r="H71" i="50" s="1"/>
  <c r="G73" i="50"/>
  <c r="G72" i="50" s="1"/>
  <c r="G71" i="50" s="1"/>
  <c r="F73" i="50"/>
  <c r="F72" i="50" s="1"/>
  <c r="F71" i="50" s="1"/>
  <c r="H69" i="50"/>
  <c r="H68" i="50" s="1"/>
  <c r="G69" i="50"/>
  <c r="G68" i="50" s="1"/>
  <c r="F69" i="50"/>
  <c r="F67" i="50" s="1"/>
  <c r="H65" i="50"/>
  <c r="G65" i="50"/>
  <c r="F65" i="50"/>
  <c r="H63" i="50"/>
  <c r="G63" i="50"/>
  <c r="F63" i="50"/>
  <c r="H56" i="50"/>
  <c r="G56" i="50"/>
  <c r="F56" i="50"/>
  <c r="H55" i="50"/>
  <c r="G55" i="50"/>
  <c r="F55" i="50"/>
  <c r="H54" i="50"/>
  <c r="G54" i="50"/>
  <c r="F54" i="50"/>
  <c r="H53" i="50"/>
  <c r="H52" i="50" s="1"/>
  <c r="G53" i="50"/>
  <c r="G52" i="50" s="1"/>
  <c r="F53" i="50"/>
  <c r="F52" i="50" s="1"/>
  <c r="H50" i="50"/>
  <c r="H49" i="50" s="1"/>
  <c r="G50" i="50"/>
  <c r="G49" i="50" s="1"/>
  <c r="F50" i="50"/>
  <c r="F49" i="50" s="1"/>
  <c r="H48" i="50"/>
  <c r="G48" i="50"/>
  <c r="F48" i="50"/>
  <c r="H47" i="50"/>
  <c r="G47" i="50"/>
  <c r="F47" i="50"/>
  <c r="H44" i="50"/>
  <c r="G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59" i="44"/>
  <c r="E259" i="44"/>
  <c r="D259" i="44"/>
  <c r="F256" i="44"/>
  <c r="F255" i="44" s="1"/>
  <c r="E256" i="44"/>
  <c r="E255" i="44" s="1"/>
  <c r="D255" i="44"/>
  <c r="F253" i="44"/>
  <c r="F252" i="44" s="1"/>
  <c r="F251" i="44" s="1"/>
  <c r="E253" i="44"/>
  <c r="E252" i="44" s="1"/>
  <c r="E251" i="44" s="1"/>
  <c r="D253" i="44"/>
  <c r="D252" i="44" s="1"/>
  <c r="D251" i="44" s="1"/>
  <c r="F249" i="44"/>
  <c r="F248" i="44" s="1"/>
  <c r="F247" i="44" s="1"/>
  <c r="E249" i="44"/>
  <c r="E248" i="44" s="1"/>
  <c r="E247" i="44" s="1"/>
  <c r="D249" i="44"/>
  <c r="D248" i="44" s="1"/>
  <c r="D247" i="44" s="1"/>
  <c r="F245" i="44"/>
  <c r="F244" i="44" s="1"/>
  <c r="E245" i="44"/>
  <c r="E244" i="44" s="1"/>
  <c r="D245" i="44"/>
  <c r="D244" i="44" s="1"/>
  <c r="F242" i="44"/>
  <c r="F241" i="44" s="1"/>
  <c r="E242" i="44"/>
  <c r="E241" i="44" s="1"/>
  <c r="D242" i="44"/>
  <c r="D241" i="44" s="1"/>
  <c r="F237" i="44"/>
  <c r="E237" i="44"/>
  <c r="D237" i="44"/>
  <c r="F235" i="44"/>
  <c r="E235" i="44"/>
  <c r="D235" i="44"/>
  <c r="D199" i="44"/>
  <c r="D198" i="44"/>
  <c r="D197" i="44" s="1"/>
  <c r="D196" i="44" s="1"/>
  <c r="F183" i="44"/>
  <c r="F182" i="44" s="1"/>
  <c r="F181" i="44" s="1"/>
  <c r="E183" i="44"/>
  <c r="E182" i="44" s="1"/>
  <c r="E181" i="44" s="1"/>
  <c r="D183" i="44"/>
  <c r="F179" i="44"/>
  <c r="F178" i="44" s="1"/>
  <c r="F177" i="44" s="1"/>
  <c r="E178" i="44"/>
  <c r="E177" i="44" s="1"/>
  <c r="D179" i="44"/>
  <c r="D178" i="44" s="1"/>
  <c r="D177" i="44" s="1"/>
  <c r="F170" i="44"/>
  <c r="F169" i="44" s="1"/>
  <c r="F168" i="44" s="1"/>
  <c r="E170" i="44"/>
  <c r="E169" i="44" s="1"/>
  <c r="E168" i="44" s="1"/>
  <c r="D170" i="44"/>
  <c r="D169" i="44" s="1"/>
  <c r="D168" i="44" s="1"/>
  <c r="F166" i="44"/>
  <c r="F165" i="44" s="1"/>
  <c r="F164" i="44" s="1"/>
  <c r="E166" i="44"/>
  <c r="E165" i="44" s="1"/>
  <c r="E164" i="44" s="1"/>
  <c r="E153" i="44" s="1"/>
  <c r="D166" i="44"/>
  <c r="D165" i="44" s="1"/>
  <c r="D164" i="44" s="1"/>
  <c r="F162" i="44"/>
  <c r="F161" i="44" s="1"/>
  <c r="F154" i="44" s="1"/>
  <c r="E162" i="44"/>
  <c r="E161" i="44" s="1"/>
  <c r="E154" i="44" s="1"/>
  <c r="D162" i="44"/>
  <c r="D161" i="44" s="1"/>
  <c r="D154" i="44" s="1"/>
  <c r="F151" i="44"/>
  <c r="F150" i="44" s="1"/>
  <c r="F149" i="44" s="1"/>
  <c r="F144" i="44" s="1"/>
  <c r="E151" i="44"/>
  <c r="E150" i="44" s="1"/>
  <c r="E149" i="44" s="1"/>
  <c r="E144" i="44" s="1"/>
  <c r="D151" i="44"/>
  <c r="D150" i="44" s="1"/>
  <c r="D149" i="44" s="1"/>
  <c r="D144" i="44" s="1"/>
  <c r="F142" i="44"/>
  <c r="F141" i="44" s="1"/>
  <c r="F140" i="44" s="1"/>
  <c r="E142" i="44"/>
  <c r="E141" i="44" s="1"/>
  <c r="E140" i="44" s="1"/>
  <c r="D142" i="44"/>
  <c r="D141" i="44" s="1"/>
  <c r="D140" i="44" s="1"/>
  <c r="F138" i="44"/>
  <c r="F137" i="44" s="1"/>
  <c r="F136" i="44" s="1"/>
  <c r="E138" i="44"/>
  <c r="E137" i="44" s="1"/>
  <c r="E136" i="44" s="1"/>
  <c r="D138" i="44"/>
  <c r="D137" i="44" s="1"/>
  <c r="D136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E129" i="44"/>
  <c r="E128" i="44" s="1"/>
  <c r="D129" i="44"/>
  <c r="D128" i="44" s="1"/>
  <c r="F126" i="44"/>
  <c r="F125" i="44" s="1"/>
  <c r="E126" i="44"/>
  <c r="E125" i="44" s="1"/>
  <c r="D126" i="44"/>
  <c r="D125" i="44" s="1"/>
  <c r="F121" i="44"/>
  <c r="F120" i="44" s="1"/>
  <c r="F119" i="44" s="1"/>
  <c r="F118" i="44" s="1"/>
  <c r="E121" i="44"/>
  <c r="E120" i="44" s="1"/>
  <c r="E119" i="44" s="1"/>
  <c r="E118" i="44" s="1"/>
  <c r="D121" i="44"/>
  <c r="D120" i="44" s="1"/>
  <c r="D119" i="44" s="1"/>
  <c r="D118" i="44" s="1"/>
  <c r="F116" i="44"/>
  <c r="F115" i="44" s="1"/>
  <c r="F114" i="44" s="1"/>
  <c r="F113" i="44" s="1"/>
  <c r="E116" i="44"/>
  <c r="E115" i="44" s="1"/>
  <c r="E114" i="44" s="1"/>
  <c r="E113" i="44" s="1"/>
  <c r="D116" i="44"/>
  <c r="D115" i="44" s="1"/>
  <c r="D114" i="44" s="1"/>
  <c r="D113" i="44" s="1"/>
  <c r="F98" i="44"/>
  <c r="F97" i="44" s="1"/>
  <c r="E98" i="44"/>
  <c r="E97" i="44" s="1"/>
  <c r="D98" i="44"/>
  <c r="D97" i="44" s="1"/>
  <c r="D96" i="44" s="1"/>
  <c r="D95" i="44" s="1"/>
  <c r="F93" i="44"/>
  <c r="F92" i="44" s="1"/>
  <c r="F91" i="44" s="1"/>
  <c r="F90" i="44" s="1"/>
  <c r="E93" i="44"/>
  <c r="E92" i="44" s="1"/>
  <c r="E91" i="44" s="1"/>
  <c r="E90" i="44" s="1"/>
  <c r="D93" i="44"/>
  <c r="D92" i="44" s="1"/>
  <c r="D91" i="44" s="1"/>
  <c r="F88" i="44"/>
  <c r="F87" i="44" s="1"/>
  <c r="F86" i="44" s="1"/>
  <c r="E88" i="44"/>
  <c r="E87" i="44" s="1"/>
  <c r="E86" i="44" s="1"/>
  <c r="D88" i="44"/>
  <c r="D87" i="44" s="1"/>
  <c r="D86" i="44" s="1"/>
  <c r="F84" i="44"/>
  <c r="F83" i="44" s="1"/>
  <c r="F82" i="44" s="1"/>
  <c r="E84" i="44"/>
  <c r="E83" i="44" s="1"/>
  <c r="E82" i="44" s="1"/>
  <c r="D84" i="44"/>
  <c r="D83" i="44" s="1"/>
  <c r="D82" i="44" s="1"/>
  <c r="F79" i="44"/>
  <c r="F78" i="44" s="1"/>
  <c r="F77" i="44" s="1"/>
  <c r="E79" i="44"/>
  <c r="E78" i="44" s="1"/>
  <c r="E77" i="44" s="1"/>
  <c r="D79" i="44"/>
  <c r="D78" i="44" s="1"/>
  <c r="D77" i="44" s="1"/>
  <c r="F75" i="44"/>
  <c r="F74" i="44" s="1"/>
  <c r="F73" i="44" s="1"/>
  <c r="E75" i="44"/>
  <c r="E74" i="44" s="1"/>
  <c r="E73" i="44" s="1"/>
  <c r="D75" i="44"/>
  <c r="D74" i="44" s="1"/>
  <c r="D73" i="44" s="1"/>
  <c r="F71" i="44"/>
  <c r="F70" i="44" s="1"/>
  <c r="F69" i="44" s="1"/>
  <c r="E71" i="44"/>
  <c r="E70" i="44" s="1"/>
  <c r="E69" i="44" s="1"/>
  <c r="D71" i="44"/>
  <c r="D70" i="44" s="1"/>
  <c r="D69" i="44" s="1"/>
  <c r="F67" i="44"/>
  <c r="F66" i="44" s="1"/>
  <c r="F65" i="44" s="1"/>
  <c r="E67" i="44"/>
  <c r="E66" i="44" s="1"/>
  <c r="E65" i="44" s="1"/>
  <c r="D67" i="44"/>
  <c r="D66" i="44" s="1"/>
  <c r="D65" i="44" s="1"/>
  <c r="F62" i="44"/>
  <c r="E62" i="44"/>
  <c r="D62" i="44"/>
  <c r="F60" i="44"/>
  <c r="E60" i="44"/>
  <c r="D60" i="44"/>
  <c r="F55" i="44"/>
  <c r="F54" i="44" s="1"/>
  <c r="F53" i="44" s="1"/>
  <c r="E55" i="44"/>
  <c r="E54" i="44" s="1"/>
  <c r="E53" i="44" s="1"/>
  <c r="D55" i="44"/>
  <c r="D54" i="44" s="1"/>
  <c r="D53" i="44" s="1"/>
  <c r="F51" i="44"/>
  <c r="F50" i="44" s="1"/>
  <c r="F49" i="44" s="1"/>
  <c r="E51" i="44"/>
  <c r="E50" i="44" s="1"/>
  <c r="E49" i="44" s="1"/>
  <c r="D51" i="44"/>
  <c r="D50" i="44" s="1"/>
  <c r="D49" i="44" s="1"/>
  <c r="F46" i="44"/>
  <c r="E46" i="44"/>
  <c r="D46" i="44"/>
  <c r="F44" i="44"/>
  <c r="E44" i="44"/>
  <c r="D44" i="44"/>
  <c r="F40" i="44"/>
  <c r="F39" i="44" s="1"/>
  <c r="F38" i="44" s="1"/>
  <c r="E40" i="44"/>
  <c r="E39" i="44" s="1"/>
  <c r="E38" i="44" s="1"/>
  <c r="D40" i="44"/>
  <c r="D39" i="44" s="1"/>
  <c r="D38" i="44" s="1"/>
  <c r="F36" i="44"/>
  <c r="F35" i="44" s="1"/>
  <c r="F34" i="44" s="1"/>
  <c r="E36" i="44"/>
  <c r="E35" i="44" s="1"/>
  <c r="E34" i="44" s="1"/>
  <c r="D36" i="44"/>
  <c r="D35" i="44" s="1"/>
  <c r="D34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24" i="44" l="1"/>
  <c r="F147" i="50"/>
  <c r="F146" i="50" s="1"/>
  <c r="F227" i="50"/>
  <c r="E176" i="44"/>
  <c r="F176" i="44"/>
  <c r="E96" i="44"/>
  <c r="E95" i="44" s="1"/>
  <c r="F96" i="44"/>
  <c r="F95" i="44" s="1"/>
  <c r="D182" i="44"/>
  <c r="D181" i="44" s="1"/>
  <c r="D176" i="44" s="1"/>
  <c r="D240" i="44"/>
  <c r="D239" i="44" s="1"/>
  <c r="E240" i="44"/>
  <c r="E239" i="44" s="1"/>
  <c r="F286" i="50"/>
  <c r="F240" i="44"/>
  <c r="F239" i="44" s="1"/>
  <c r="G297" i="50"/>
  <c r="H67" i="50"/>
  <c r="H211" i="50"/>
  <c r="H210" i="50" s="1"/>
  <c r="F211" i="50"/>
  <c r="F210" i="50" s="1"/>
  <c r="G286" i="50"/>
  <c r="G284" i="50" s="1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7" i="50"/>
  <c r="G76" i="50"/>
  <c r="G75" i="50" s="1"/>
  <c r="H124" i="50"/>
  <c r="H123" i="50" s="1"/>
  <c r="H122" i="50" s="1"/>
  <c r="H121" i="50" s="1"/>
  <c r="H120" i="50" s="1"/>
  <c r="H286" i="50"/>
  <c r="H284" i="50" s="1"/>
  <c r="G129" i="50"/>
  <c r="H76" i="50"/>
  <c r="H75" i="50" s="1"/>
  <c r="F83" i="50"/>
  <c r="F82" i="50" s="1"/>
  <c r="F81" i="50" s="1"/>
  <c r="H62" i="50"/>
  <c r="H61" i="50" s="1"/>
  <c r="F76" i="50"/>
  <c r="F75" i="50" s="1"/>
  <c r="F62" i="50"/>
  <c r="F61" i="50" s="1"/>
  <c r="G211" i="50"/>
  <c r="G210" i="50" s="1"/>
  <c r="G24" i="50"/>
  <c r="G23" i="50" s="1"/>
  <c r="G22" i="50" s="1"/>
  <c r="G21" i="50" s="1"/>
  <c r="F124" i="50"/>
  <c r="F123" i="50" s="1"/>
  <c r="F122" i="50" s="1"/>
  <c r="F121" i="50" s="1"/>
  <c r="F120" i="50" s="1"/>
  <c r="H129" i="50"/>
  <c r="H24" i="50"/>
  <c r="H23" i="50" s="1"/>
  <c r="H22" i="50" s="1"/>
  <c r="H21" i="50" s="1"/>
  <c r="F41" i="50"/>
  <c r="G62" i="50"/>
  <c r="G61" i="50" s="1"/>
  <c r="G83" i="50"/>
  <c r="G82" i="50" s="1"/>
  <c r="G81" i="50" s="1"/>
  <c r="F28" i="44"/>
  <c r="F21" i="44" s="1"/>
  <c r="F43" i="44"/>
  <c r="F42" i="44" s="1"/>
  <c r="E43" i="44"/>
  <c r="E42" i="44" s="1"/>
  <c r="E59" i="44"/>
  <c r="E58" i="44" s="1"/>
  <c r="E57" i="44" s="1"/>
  <c r="D43" i="44"/>
  <c r="D42" i="44" s="1"/>
  <c r="D64" i="44"/>
  <c r="D48" i="44"/>
  <c r="D59" i="44"/>
  <c r="D58" i="44" s="1"/>
  <c r="D57" i="44" s="1"/>
  <c r="F234" i="44"/>
  <c r="F233" i="44" s="1"/>
  <c r="F232" i="44" s="1"/>
  <c r="D234" i="44"/>
  <c r="D233" i="44" s="1"/>
  <c r="D232" i="44" s="1"/>
  <c r="E234" i="44"/>
  <c r="E233" i="44" s="1"/>
  <c r="E232" i="44" s="1"/>
  <c r="D28" i="44"/>
  <c r="E28" i="44"/>
  <c r="E21" i="44" s="1"/>
  <c r="F59" i="44"/>
  <c r="F58" i="44" s="1"/>
  <c r="F57" i="44" s="1"/>
  <c r="D123" i="44"/>
  <c r="H83" i="50"/>
  <c r="H82" i="50" s="1"/>
  <c r="H81" i="50" s="1"/>
  <c r="H88" i="50"/>
  <c r="G88" i="50"/>
  <c r="F129" i="50"/>
  <c r="F24" i="50"/>
  <c r="F23" i="50" s="1"/>
  <c r="F22" i="50" s="1"/>
  <c r="F21" i="50" s="1"/>
  <c r="F64" i="44"/>
  <c r="F135" i="44"/>
  <c r="D81" i="44"/>
  <c r="F124" i="44"/>
  <c r="F123" i="44" s="1"/>
  <c r="E124" i="44"/>
  <c r="E123" i="44" s="1"/>
  <c r="F81" i="44"/>
  <c r="E48" i="44"/>
  <c r="E135" i="44"/>
  <c r="E81" i="44"/>
  <c r="E64" i="44"/>
  <c r="F88" i="50"/>
  <c r="F68" i="50"/>
  <c r="G124" i="50"/>
  <c r="G123" i="50" s="1"/>
  <c r="G122" i="50" s="1"/>
  <c r="G121" i="50" s="1"/>
  <c r="G120" i="50" s="1"/>
  <c r="F296" i="50"/>
  <c r="F295" i="50" s="1"/>
  <c r="F297" i="50"/>
  <c r="F48" i="44"/>
  <c r="D266" i="44" l="1"/>
  <c r="F204" i="50"/>
  <c r="F182" i="50" s="1"/>
  <c r="H204" i="50"/>
  <c r="H182" i="50" s="1"/>
  <c r="G204" i="50"/>
  <c r="G182" i="50" s="1"/>
  <c r="E16" i="44"/>
  <c r="E15" i="44" s="1"/>
  <c r="E266" i="44" s="1"/>
  <c r="G60" i="50"/>
  <c r="G59" i="50" s="1"/>
  <c r="G58" i="50" s="1"/>
  <c r="G296" i="50"/>
  <c r="G295" i="50" s="1"/>
  <c r="G146" i="50"/>
  <c r="H147" i="50"/>
  <c r="H146" i="50" s="1"/>
  <c r="H285" i="50"/>
  <c r="H60" i="50"/>
  <c r="H59" i="50" s="1"/>
  <c r="H58" i="50" s="1"/>
  <c r="F16" i="44"/>
  <c r="F15" i="44" s="1"/>
  <c r="F266" i="44" s="1"/>
  <c r="G285" i="50"/>
  <c r="F60" i="50"/>
  <c r="F59" i="50" s="1"/>
  <c r="F58" i="50" s="1"/>
  <c r="F37" i="50"/>
  <c r="F32" i="50" s="1"/>
  <c r="F31" i="50" s="1"/>
  <c r="F30" i="50" s="1"/>
  <c r="D21" i="44"/>
  <c r="D16" i="44" s="1"/>
  <c r="F284" i="50"/>
  <c r="F285" i="50"/>
  <c r="H297" i="50"/>
  <c r="H296" i="50"/>
  <c r="H295" i="50" s="1"/>
  <c r="F20" i="50" l="1"/>
  <c r="F326" i="50" s="1"/>
  <c r="H20" i="50"/>
  <c r="H326" i="50" s="1"/>
  <c r="G20" i="50"/>
  <c r="G326" i="50" s="1"/>
  <c r="F19" i="50" l="1"/>
  <c r="G19" i="50"/>
  <c r="H19" i="50"/>
</calcChain>
</file>

<file path=xl/sharedStrings.xml><?xml version="1.0" encoding="utf-8"?>
<sst xmlns="http://schemas.openxmlformats.org/spreadsheetml/2006/main" count="1776" uniqueCount="398">
  <si>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</si>
  <si>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</si>
  <si>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</si>
  <si>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</si>
  <si>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</si>
  <si>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</si>
  <si>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</si>
  <si>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</si>
  <si>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</si>
  <si>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</si>
  <si>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</si>
  <si>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</si>
  <si>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</si>
  <si>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</si>
  <si>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</si>
  <si>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</si>
  <si>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</si>
  <si>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</si>
  <si>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</si>
  <si>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</si>
  <si>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</si>
  <si>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</si>
  <si>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</si>
  <si>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</si>
  <si>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</si>
  <si>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</si>
  <si>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</si>
  <si>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</si>
  <si>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</si>
  <si>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</si>
  <si>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</si>
  <si>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</si>
  <si>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</si>
  <si>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</si>
  <si>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</si>
  <si>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</si>
  <si>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</si>
  <si>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</si>
  <si>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</si>
  <si>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</si>
  <si>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</si>
  <si>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</si>
  <si>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</si>
  <si>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</si>
  <si>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</si>
  <si>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</si>
  <si>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</si>
  <si>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</si>
  <si>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</si>
  <si>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</si>
  <si>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</si>
  <si>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</si>
  <si>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</si>
  <si>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</si>
  <si>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</si>
  <si>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</si>
  <si>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</si>
  <si>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</si>
  <si>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</si>
  <si>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</si>
  <si>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</si>
  <si>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</si>
  <si>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</si>
  <si>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</si>
  <si>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</si>
  <si>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</si>
  <si>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</si>
  <si>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</si>
  <si>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</si>
  <si>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</si>
  <si>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</si>
  <si>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</si>
  <si>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</si>
  <si>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</si>
  <si>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</si>
  <si>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</si>
  <si>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</si>
  <si>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</si>
  <si>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</si>
  <si>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</si>
  <si>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</si>
  <si>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</si>
  <si>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</si>
  <si>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</si>
  <si>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</si>
  <si>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</si>
  <si>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</si>
  <si>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</si>
  <si>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</si>
  <si>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</si>
  <si>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</si>
  <si>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</si>
  <si>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</si>
  <si>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</si>
  <si>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</si>
  <si>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</si>
  <si>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</si>
  <si>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</si>
  <si>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</si>
  <si>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</si>
  <si>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</si>
  <si>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</si>
  <si>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</si>
  <si>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</si>
  <si>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</si>
  <si>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</si>
  <si>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</si>
  <si>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</si>
  <si>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</si>
  <si>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</si>
  <si>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</si>
  <si>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</si>
  <si>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</si>
  <si>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</si>
  <si>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</si>
  <si>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</si>
  <si>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</si>
  <si>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</si>
  <si>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</si>
  <si>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</si>
  <si>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</si>
  <si>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</si>
  <si>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</si>
  <si>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</si>
  <si>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</si>
  <si>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</si>
  <si>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</si>
  <si>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</si>
  <si>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</si>
  <si>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</si>
  <si>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</si>
  <si>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</si>
  <si>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</si>
  <si>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</si>
  <si>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</si>
  <si>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</si>
  <si>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</si>
  <si>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</si>
  <si>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</si>
  <si>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</si>
  <si>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</si>
  <si>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</si>
  <si>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</si>
  <si>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</si>
  <si>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</si>
  <si>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</si>
  <si>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</si>
  <si>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</si>
  <si>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</si>
  <si>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</si>
  <si>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</si>
  <si>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</si>
  <si>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</si>
  <si>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</si>
  <si>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</si>
  <si>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</si>
  <si>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</si>
  <si>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</si>
  <si>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</si>
  <si>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</si>
  <si>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</si>
  <si>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</si>
  <si>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</si>
  <si>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</si>
  <si>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</si>
  <si>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</si>
  <si>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</si>
  <si>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</si>
  <si>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</si>
  <si>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</si>
  <si>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</si>
  <si>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</si>
  <si>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</si>
  <si>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</si>
  <si>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</si>
  <si>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</si>
  <si>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</si>
  <si>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</si>
  <si>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</si>
  <si>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</si>
  <si>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</si>
  <si>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</si>
  <si>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</si>
  <si>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</si>
  <si>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</si>
  <si>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</si>
  <si>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</si>
  <si>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</si>
  <si>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</si>
  <si>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</si>
  <si>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</si>
  <si>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</si>
  <si>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</si>
  <si>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</si>
  <si>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</si>
  <si>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</si>
  <si>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</si>
  <si>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</si>
  <si>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</si>
  <si>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</si>
  <si>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</si>
  <si>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</si>
  <si>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</si>
  <si>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</si>
  <si>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</si>
  <si>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</si>
  <si>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</si>
  <si>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</si>
  <si>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</si>
  <si>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</si>
  <si>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</si>
  <si>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</si>
  <si>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</si>
  <si>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</si>
  <si>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</si>
  <si>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</si>
  <si>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</si>
  <si>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</si>
  <si>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</si>
  <si>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</si>
  <si>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</si>
  <si>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</si>
  <si>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</si>
  <si>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</si>
  <si>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</si>
  <si>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</si>
  <si>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</si>
  <si>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</si>
  <si>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</si>
  <si>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</si>
  <si>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</si>
  <si>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</si>
  <si>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</si>
  <si>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</si>
  <si>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</si>
  <si>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1300</t>
  </si>
  <si>
    <t>1301</t>
  </si>
  <si>
    <t>52 0 03 09030</t>
  </si>
  <si>
    <t>в рублях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</si>
  <si>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</si>
  <si>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</si>
  <si>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</si>
  <si>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</si>
  <si>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</si>
  <si>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</si>
  <si>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</si>
  <si>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</si>
  <si>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</si>
  <si>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</si>
  <si>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</si>
  <si>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</si>
  <si>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</si>
  <si>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</si>
  <si>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</si>
  <si>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59 0 02 00000</t>
  </si>
  <si>
    <t>59 0 02 09025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</si>
  <si>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</si>
  <si>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</si>
  <si>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</si>
  <si>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</si>
  <si>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</si>
  <si>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</si>
  <si>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</si>
  <si>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</si>
  <si>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</si>
  <si>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</si>
  <si>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</si>
  <si>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</si>
  <si>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</si>
  <si>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</si>
  <si>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</si>
  <si>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</si>
  <si>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</si>
  <si>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</si>
  <si>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</si>
  <si>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</si>
  <si>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</si>
  <si>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</si>
  <si>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</si>
  <si>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</si>
  <si>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</si>
  <si>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</si>
  <si>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</si>
  <si>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</si>
  <si>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</si>
  <si>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</si>
  <si>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</si>
  <si>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</si>
  <si>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</si>
  <si>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</si>
  <si>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0501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</si>
  <si>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</si>
  <si>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</si>
  <si>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</si>
  <si>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</si>
  <si>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</si>
  <si>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</si>
  <si>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53 0 01 09015</t>
  </si>
  <si>
    <t>Мероприятия в области коммунального хозяйства</t>
  </si>
  <si>
    <t>Расходы на реализацию федерального проекта "Формирование комфортной городской среды" национального проекта "Жилье и городская среда"</t>
  </si>
  <si>
    <t>60 0 F2 00000</t>
  </si>
  <si>
    <t>Субсидии бюджетам муниципальных образований Рязанской области на поддержку муниципальных программ формирования современной городской среды, в том числе направленных на благоустройство общественных территорий, осуществляемую на условиях софинансирования из федерального бюджета</t>
  </si>
  <si>
    <t>60 0 F2 55552</t>
  </si>
  <si>
    <t>60 0 F2 54240</t>
  </si>
  <si>
    <t>Межбюджетные трансферты непрограммного характера</t>
  </si>
  <si>
    <t>93 Б 00 00000</t>
  </si>
  <si>
    <t>Расходы на обеспечение бесплатным молочным питанием детей первого-второго года жизни</t>
  </si>
  <si>
    <t>93 Б 00 21020</t>
  </si>
  <si>
    <t>1400</t>
  </si>
  <si>
    <t>Прочие межбюджетные трансферты общего характера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</si>
  <si>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</si>
  <si>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</si>
  <si>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Реализация проектов победителей Всероссийского конкурса лучших проектов создания комфортной городской среды в малых городах и исторических поселениях</t>
  </si>
  <si>
    <t>59 0 01 86520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</si>
  <si>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</si>
  <si>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</si>
  <si>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</si>
  <si>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Содержание муниципальных дорог и тротуаров общего пользования</t>
  </si>
  <si>
    <t>Исполнение субедных актов  Российской Федерации и мировых соглашений по возмещению причиненного вреда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</si>
  <si>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территориимуниципального образования - Новомичуринское городское поселение Пронского муниципального района Рязанской области</t>
  </si>
  <si>
    <t>62 0 00 00000</t>
  </si>
  <si>
    <t>Установка скульптуры "Связь поколений" в сквере Победы  г.Новомичуринск Пронского района Рязанской области</t>
  </si>
  <si>
    <t>62 0 04 00000</t>
  </si>
  <si>
    <t>Субсидии бюджетам муниципальных образований Рязанской области на реализацию инициативных проектов (проекто местных инициатив)</t>
  </si>
  <si>
    <t>62 0 04 86610</t>
  </si>
  <si>
    <t>Софинансирование из бюджета муниципального образования на выполнение мероприятий муниципальных программ (подпрограмм), направленных на реализацию проектов местных инициатив</t>
  </si>
  <si>
    <t>62 0 04 Я6610</t>
  </si>
  <si>
    <t>Добровольные пожертвования в целях софинансирования мероприятий муниципальной программы «Поддержка местных (муниципальных) инициатив и участия населения в осуществлении местного самоуправления на территории муниципального образования – Новомичуринское городское поселение Пронского муниципального района Рязанской области»</t>
  </si>
  <si>
    <t>62 0 04 16610</t>
  </si>
  <si>
    <t>Устройство площадки для воркаута на территории общественного пространства "Парк-Берег" г.Новомичуринск</t>
  </si>
  <si>
    <t>62 0 05 00000</t>
  </si>
  <si>
    <t>62 0 05 86610</t>
  </si>
  <si>
    <t>62 0 05 Я6610</t>
  </si>
  <si>
    <t>62 0 05 16610</t>
  </si>
  <si>
    <t>Устройство площадки для стритбола на территории общественного пространства "Парк-Берег" г.Новомичуринск</t>
  </si>
  <si>
    <t>62 0 06 00000</t>
  </si>
  <si>
    <t>62 0 06 86610</t>
  </si>
  <si>
    <t>62 0 06 Я6610</t>
  </si>
  <si>
    <t>62 0 06 16610</t>
  </si>
  <si>
    <t>Реконструкция и ремонт автомобильных дорог общего пользования местного значения и искусственных сооружений на них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</si>
  <si>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</si>
  <si>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Финансовое обеспечение дорожной деятельности (субсидии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качественные дороги")</t>
  </si>
  <si>
    <t>59 0 R1 00000</t>
  </si>
  <si>
    <t>59 0 R1 53933</t>
  </si>
  <si>
    <t>Региональный проект "Дорожная сеть (Рязанская область)"</t>
  </si>
  <si>
    <t>Капитальные влажения в объекты государственной (Муниципальной) собственности</t>
  </si>
  <si>
    <t>400</t>
  </si>
  <si>
    <t>410</t>
  </si>
  <si>
    <t>Бюджетные инвестиции</t>
  </si>
  <si>
    <t>Региональный проект "Дорожная сеть (рязанская область)"</t>
  </si>
  <si>
    <t>Капитальные вложения в объекты государственной (муниципальной) собственности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</si>
  <si>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</si>
  <si>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Код бюджетной классификации Российской Федерации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</si>
  <si>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</si>
  <si>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 xml:space="preserve"> 01 00 00 00 00 0000 000</t>
  </si>
  <si>
    <t>ИСТОЧНИКИ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</si>
  <si>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</si>
  <si>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</si>
  <si>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</si>
  <si>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</si>
  <si>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</si>
  <si>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</si>
  <si>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</si>
  <si>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</si>
  <si>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</si>
  <si>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</si>
  <si>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01 05 00 00 00 0000 000</t>
  </si>
  <si>
    <t>Изменение остатков средств на счетах по учету средств бюджета</t>
  </si>
  <si>
    <t xml:space="preserve"> 01 00 00 00 00 0000 500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</si>
  <si>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</si>
  <si>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</si>
  <si>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</si>
  <si>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</si>
  <si>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</si>
  <si>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01 05 02 01 13 0000 510</t>
  </si>
  <si>
    <t>Увеличение прочих остатков денежных средств  бюджетов городских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</si>
  <si>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</si>
  <si>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</si>
  <si>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</si>
  <si>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</si>
  <si>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01 05 02 01 00 0000 600</t>
  </si>
  <si>
    <t>Уменьшение прочих остатков денежных средств бюджетов</t>
  </si>
  <si>
    <t xml:space="preserve"> 01 05 02 01 13 0000 610</t>
  </si>
  <si>
    <t>Уменьшение прочих остатков денежных средств  бюджетов городских поселений</t>
  </si>
  <si>
    <t>01 03 00 00 00 0000 000</t>
  </si>
  <si>
    <t>Бюджетные кредиты из других бюджетов бюджетной системы Российской Федерации</t>
  </si>
  <si>
    <t>01 03 01 00 00 0000 700</t>
  </si>
  <si>
    <t>Бюджетные кредиты из других бюджетов бюджетной системы Российской Федерации в валюте Российской Федерации</t>
  </si>
  <si>
    <t>01 03 01 00 00 0000 000</t>
  </si>
  <si>
    <t>Привлечение бюджетных кредитов из других бюджетов бюджетной ситемы Российской Федерации в валюте Российской Федерации</t>
  </si>
  <si>
    <t>01 03 00 00 13 0000 710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</si>
  <si>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</si>
  <si>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Защита населения и территорий от чрезвычайных ситуаций природного и техногенного характера, гражданская оборона</t>
  </si>
  <si>
    <t>Жилищное хозяйство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</si>
  <si>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</si>
  <si>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</si>
  <si>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Межэбюджетные трансферты общего характера бюджетам субъектов Российской Федерации и муниципальных образований</t>
  </si>
  <si>
    <t>Привлечение бюджетных кредитов из других бюджетов бюджетной системы Российской Федерации в валюте Российской Федерации бюджетам городских поселений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</si>
</sst>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5" borderId="0"/>
    <xf numFmtId="0" fontId="1" fillId="4" borderId="6" applyNumberFormat="0" applyFont="0" applyAlignment="0" applyProtection="0"/>
    <xf numFmtId="43" fontId="5" fillId="0" borderId="0" applyFont="0" applyFill="0" applyBorder="0" applyAlignment="0" applyProtection="0"/>
    <xf numFmtId="0" fontId="15" fillId="0" borderId="15">
      <alignment horizontal="left" wrapText="1" indent="2"/>
    </xf>
    <xf numFmtId="49" fontId="15" fillId="0" borderId="16">
      <alignment horizontal="center"/>
    </xf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7" fillId="0" borderId="0" xfId="0" applyFont="1"/>
    <xf numFmtId="0" fontId="4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5" fillId="0" borderId="0" xfId="0" applyFont="1"/>
    <xf numFmtId="0" fontId="3" fillId="3" borderId="1" xfId="1" applyFont="1" applyFill="1" applyBorder="1" applyAlignment="1">
      <alignment horizontal="justify" wrapText="1"/>
    </xf>
    <xf numFmtId="0" fontId="9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center" vertical="top"/>
    </xf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4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justify" vertical="top" wrapText="1"/>
    </xf>
    <xf numFmtId="0" fontId="4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9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justify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4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4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4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6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4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9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3" fillId="5" borderId="1" xfId="2" applyFont="1" applyBorder="1" applyAlignment="1">
      <alignment vertical="top" wrapText="1"/>
    </xf>
    <xf numFmtId="4" fontId="13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0" fillId="3" borderId="1" xfId="2" applyFont="1" applyFill="1" applyBorder="1"/>
    <xf numFmtId="4" fontId="12" fillId="3" borderId="1" xfId="2" applyNumberFormat="1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1"/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4" fontId="3" fillId="0" borderId="1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left" vertical="top" wrapText="1"/>
    </xf>
    <xf numFmtId="0" fontId="17" fillId="0" borderId="0" xfId="1" applyFont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/>
    </xf>
    <xf numFmtId="0" fontId="13" fillId="0" borderId="1" xfId="1" applyFont="1" applyBorder="1" applyAlignment="1">
      <alignment vertical="top" wrapText="1"/>
    </xf>
    <xf numFmtId="49" fontId="18" fillId="0" borderId="1" xfId="1" applyNumberFormat="1" applyFont="1" applyBorder="1" applyAlignment="1">
      <alignment vertical="top"/>
    </xf>
    <xf numFmtId="4" fontId="18" fillId="0" borderId="1" xfId="1" applyNumberFormat="1" applyFont="1" applyBorder="1" applyAlignment="1">
      <alignment horizontal="center" vertical="top"/>
    </xf>
    <xf numFmtId="4" fontId="13" fillId="3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center" vertical="top"/>
    </xf>
    <xf numFmtId="4" fontId="2" fillId="3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justify" vertical="top" wrapText="1"/>
    </xf>
    <xf numFmtId="49" fontId="2" fillId="0" borderId="3" xfId="1" applyNumberFormat="1" applyFont="1" applyFill="1" applyBorder="1" applyAlignment="1">
      <alignment horizontal="center" vertical="top"/>
    </xf>
    <xf numFmtId="49" fontId="2" fillId="3" borderId="1" xfId="1" applyNumberFormat="1" applyFont="1" applyFill="1" applyBorder="1" applyAlignment="1">
      <alignment horizontal="center" vertical="top"/>
    </xf>
    <xf numFmtId="4" fontId="5" fillId="0" borderId="0" xfId="1" applyNumberFormat="1"/>
    <xf numFmtId="49" fontId="3" fillId="3" borderId="1" xfId="1" applyNumberFormat="1" applyFont="1" applyFill="1" applyBorder="1" applyAlignment="1">
      <alignment horizontal="center" vertical="top"/>
    </xf>
    <xf numFmtId="4" fontId="3" fillId="3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justify" wrapText="1"/>
    </xf>
    <xf numFmtId="49" fontId="2" fillId="0" borderId="1" xfId="1" applyNumberFormat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justify" wrapText="1"/>
    </xf>
    <xf numFmtId="49" fontId="2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justify" wrapText="1"/>
    </xf>
    <xf numFmtId="49" fontId="2" fillId="0" borderId="2" xfId="1" applyNumberFormat="1" applyFont="1" applyBorder="1" applyAlignment="1">
      <alignment horizontal="center" vertical="top"/>
    </xf>
    <xf numFmtId="4" fontId="2" fillId="3" borderId="2" xfId="1" applyNumberFormat="1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justify" wrapText="1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justify" wrapText="1"/>
    </xf>
    <xf numFmtId="49" fontId="2" fillId="3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4" fillId="5" borderId="11" xfId="2" applyFont="1" applyBorder="1" applyAlignment="1">
      <alignment horizontal="left"/>
    </xf>
    <xf numFmtId="0" fontId="14" fillId="5" borderId="12" xfId="2" applyFont="1" applyBorder="1" applyAlignment="1">
      <alignment horizontal="left"/>
    </xf>
    <xf numFmtId="0" fontId="14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7" fillId="0" borderId="0" xfId="1" applyFont="1" applyAlignment="1">
      <alignment horizontal="left" wrapText="1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695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1085850</xdr:colOff>
      <xdr:row>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91275" y="0"/>
          <a:ext cx="2943225" cy="1743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23 августа 2022г. № 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428625</xdr:colOff>
      <xdr:row>0</xdr:row>
      <xdr:rowOff>152399</xdr:rowOff>
    </xdr:from>
    <xdr:to>
      <xdr:col>5</xdr:col>
      <xdr:colOff>990599</xdr:colOff>
      <xdr:row>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38825" y="152399"/>
          <a:ext cx="2867024" cy="18573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1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23 августа 2022г. № 63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3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23 августа 2022г. № 63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86250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3714750</xdr:colOff>
      <xdr:row>0</xdr:row>
      <xdr:rowOff>0</xdr:rowOff>
    </xdr:from>
    <xdr:to>
      <xdr:col>4</xdr:col>
      <xdr:colOff>933450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86475" y="0"/>
          <a:ext cx="3448050" cy="1695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№ 4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и на плановый период 2023 и 2024 годов" от 23 августа 2022г. № 63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2"/>
  <sheetViews>
    <sheetView topLeftCell="A14" zoomScaleNormal="100" workbookViewId="0">
      <selection activeCell="C34" sqref="C34"/>
    </sheetView>
  </sheetViews>
  <sheetFormatPr defaultRowHeight="12.75" x14ac:dyDescent="0.2"/>
  <cols>
    <col min="1" max="1" width="78.42578125" style="101" customWidth="1"/>
    <col min="2" max="2" width="7.85546875" style="101" customWidth="1"/>
    <col min="3" max="3" width="20.140625" style="101" customWidth="1"/>
    <col min="4" max="4" width="17.28515625" style="101" customWidth="1"/>
    <col min="5" max="5" width="16.85546875" style="101" customWidth="1"/>
    <col min="6" max="6" width="9.140625" style="101"/>
    <col min="7" max="8" width="11.7109375" style="101" bestFit="1" customWidth="1"/>
    <col min="9" max="16384" width="9.140625" style="10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157" t="s">
        <v>391</v>
      </c>
      <c r="B11" s="157"/>
      <c r="C11" s="157"/>
      <c r="D11" s="157"/>
      <c r="E11" s="157"/>
    </row>
    <row r="12" spans="1:5" ht="13.5" customHeight="1" x14ac:dyDescent="0.25">
      <c r="A12" s="158"/>
      <c r="B12" s="158"/>
      <c r="C12" s="158"/>
    </row>
    <row r="13" spans="1:5" ht="16.5" x14ac:dyDescent="0.25">
      <c r="E13" s="120" t="s">
        <v>238</v>
      </c>
    </row>
    <row r="14" spans="1:5" ht="16.5" x14ac:dyDescent="0.2">
      <c r="A14" s="159" t="s">
        <v>1</v>
      </c>
      <c r="B14" s="161" t="s">
        <v>145</v>
      </c>
      <c r="C14" s="163" t="s">
        <v>0</v>
      </c>
      <c r="D14" s="164"/>
      <c r="E14" s="165"/>
    </row>
    <row r="15" spans="1:5" ht="16.5" x14ac:dyDescent="0.2">
      <c r="A15" s="160"/>
      <c r="B15" s="162"/>
      <c r="C15" s="121" t="s">
        <v>226</v>
      </c>
      <c r="D15" s="121" t="s">
        <v>246</v>
      </c>
      <c r="E15" s="121" t="s">
        <v>273</v>
      </c>
    </row>
    <row r="16" spans="1:5" ht="16.5" x14ac:dyDescent="0.2">
      <c r="A16" s="122" t="s">
        <v>21</v>
      </c>
      <c r="B16" s="123"/>
      <c r="C16" s="124">
        <f>C18+C23+C25+C28+C31+C36+C38+C41+C43</f>
        <v>197219035.70999998</v>
      </c>
      <c r="D16" s="124">
        <f>D18+D23+D25+D28+D31+D36+D38+D43+D17+D41</f>
        <v>109202622.64</v>
      </c>
      <c r="E16" s="124">
        <f>E18+E23+E25+E28+E31+E36+E38+E43+E17+E41</f>
        <v>76669523.989999995</v>
      </c>
    </row>
    <row r="17" spans="1:8" ht="15.75" x14ac:dyDescent="0.2">
      <c r="A17" s="125" t="s">
        <v>76</v>
      </c>
      <c r="B17" s="126"/>
      <c r="C17" s="127"/>
      <c r="D17" s="128">
        <v>1920000</v>
      </c>
      <c r="E17" s="128">
        <v>3800000</v>
      </c>
    </row>
    <row r="18" spans="1:8" ht="16.5" x14ac:dyDescent="0.25">
      <c r="A18" s="8" t="s">
        <v>146</v>
      </c>
      <c r="B18" s="129" t="s">
        <v>147</v>
      </c>
      <c r="C18" s="124">
        <f>C19+C20+C21+C22</f>
        <v>20289596.420000002</v>
      </c>
      <c r="D18" s="124">
        <f>D19+D20+D21+D22</f>
        <v>20277781.009999998</v>
      </c>
      <c r="E18" s="124">
        <f>E19+E20+E21+E22</f>
        <v>18439594.359999999</v>
      </c>
    </row>
    <row r="19" spans="1:8" ht="51" customHeight="1" x14ac:dyDescent="0.2">
      <c r="A19" s="130" t="s">
        <v>148</v>
      </c>
      <c r="B19" s="131" t="s">
        <v>149</v>
      </c>
      <c r="C19" s="132">
        <v>720000</v>
      </c>
      <c r="D19" s="132">
        <v>720000</v>
      </c>
      <c r="E19" s="132">
        <v>720000</v>
      </c>
    </row>
    <row r="20" spans="1:8" ht="48.75" customHeight="1" x14ac:dyDescent="0.2">
      <c r="A20" s="133" t="s">
        <v>150</v>
      </c>
      <c r="B20" s="131" t="s">
        <v>151</v>
      </c>
      <c r="C20" s="132">
        <v>16750000</v>
      </c>
      <c r="D20" s="132">
        <v>16520000</v>
      </c>
      <c r="E20" s="132">
        <v>15750000</v>
      </c>
    </row>
    <row r="21" spans="1:8" ht="16.5" x14ac:dyDescent="0.2">
      <c r="A21" s="134" t="s">
        <v>8</v>
      </c>
      <c r="B21" s="135" t="s">
        <v>152</v>
      </c>
      <c r="C21" s="132">
        <v>192000</v>
      </c>
      <c r="D21" s="132">
        <v>300000</v>
      </c>
      <c r="E21" s="132">
        <v>0</v>
      </c>
    </row>
    <row r="22" spans="1:8" ht="18" customHeight="1" x14ac:dyDescent="0.2">
      <c r="A22" s="6" t="s">
        <v>153</v>
      </c>
      <c r="B22" s="136" t="s">
        <v>154</v>
      </c>
      <c r="C22" s="132">
        <v>2627596.42</v>
      </c>
      <c r="D22" s="132">
        <v>2737781.01</v>
      </c>
      <c r="E22" s="132">
        <v>1969594.36</v>
      </c>
      <c r="G22" s="137"/>
      <c r="H22" s="137"/>
    </row>
    <row r="23" spans="1:8" ht="16.5" x14ac:dyDescent="0.25">
      <c r="A23" s="8" t="s">
        <v>155</v>
      </c>
      <c r="B23" s="138" t="s">
        <v>156</v>
      </c>
      <c r="C23" s="139">
        <f>C24</f>
        <v>682338.02</v>
      </c>
      <c r="D23" s="139">
        <f>D24</f>
        <v>704827.84</v>
      </c>
      <c r="E23" s="139">
        <f>E24</f>
        <v>729193.58</v>
      </c>
    </row>
    <row r="24" spans="1:8" ht="17.25" customHeight="1" x14ac:dyDescent="0.25">
      <c r="A24" s="140" t="s">
        <v>157</v>
      </c>
      <c r="B24" s="141" t="s">
        <v>158</v>
      </c>
      <c r="C24" s="132">
        <v>682338.02</v>
      </c>
      <c r="D24" s="132">
        <v>704827.84</v>
      </c>
      <c r="E24" s="132">
        <v>729193.58</v>
      </c>
    </row>
    <row r="25" spans="1:8" ht="18.75" customHeight="1" x14ac:dyDescent="0.2">
      <c r="A25" s="142" t="s">
        <v>159</v>
      </c>
      <c r="B25" s="138" t="s">
        <v>160</v>
      </c>
      <c r="C25" s="139">
        <f>C27+C26</f>
        <v>757954.6</v>
      </c>
      <c r="D25" s="139">
        <f t="shared" ref="D25:E25" si="0">D27+D26</f>
        <v>604500</v>
      </c>
      <c r="E25" s="139">
        <f t="shared" si="0"/>
        <v>604500</v>
      </c>
    </row>
    <row r="26" spans="1:8" ht="34.5" customHeight="1" x14ac:dyDescent="0.2">
      <c r="A26" s="14" t="s">
        <v>392</v>
      </c>
      <c r="B26" s="136" t="s">
        <v>212</v>
      </c>
      <c r="C26" s="132">
        <v>112500</v>
      </c>
      <c r="D26" s="132">
        <v>4500</v>
      </c>
      <c r="E26" s="132">
        <v>4500</v>
      </c>
    </row>
    <row r="27" spans="1:8" ht="16.5" x14ac:dyDescent="0.25">
      <c r="A27" s="143" t="s">
        <v>161</v>
      </c>
      <c r="B27" s="144" t="s">
        <v>162</v>
      </c>
      <c r="C27" s="132">
        <v>645454.6</v>
      </c>
      <c r="D27" s="132">
        <v>600000</v>
      </c>
      <c r="E27" s="132">
        <v>600000</v>
      </c>
    </row>
    <row r="28" spans="1:8" ht="17.25" customHeight="1" x14ac:dyDescent="0.25">
      <c r="A28" s="8" t="s">
        <v>163</v>
      </c>
      <c r="B28" s="145" t="s">
        <v>164</v>
      </c>
      <c r="C28" s="139">
        <f>C29+C30</f>
        <v>24920560.399999999</v>
      </c>
      <c r="D28" s="139">
        <f>D29+D30</f>
        <v>35903985.340000004</v>
      </c>
      <c r="E28" s="139">
        <f>E29+E30</f>
        <v>3683108.38</v>
      </c>
    </row>
    <row r="29" spans="1:8" ht="16.5" x14ac:dyDescent="0.25">
      <c r="A29" s="146" t="s">
        <v>165</v>
      </c>
      <c r="B29" s="147" t="s">
        <v>166</v>
      </c>
      <c r="C29" s="148">
        <v>24905560.399999999</v>
      </c>
      <c r="D29" s="148">
        <v>35888985.340000004</v>
      </c>
      <c r="E29" s="148">
        <v>3668108.38</v>
      </c>
    </row>
    <row r="30" spans="1:8" ht="16.5" x14ac:dyDescent="0.25">
      <c r="A30" s="143" t="s">
        <v>167</v>
      </c>
      <c r="B30" s="144" t="s">
        <v>168</v>
      </c>
      <c r="C30" s="132">
        <v>15000</v>
      </c>
      <c r="D30" s="132">
        <v>15000</v>
      </c>
      <c r="E30" s="132">
        <v>15000</v>
      </c>
    </row>
    <row r="31" spans="1:8" ht="16.5" x14ac:dyDescent="0.25">
      <c r="A31" s="8" t="s">
        <v>169</v>
      </c>
      <c r="B31" s="145" t="s">
        <v>170</v>
      </c>
      <c r="C31" s="139">
        <f>C33+C34+C35+C32</f>
        <v>124578371.03999999</v>
      </c>
      <c r="D31" s="139">
        <f>D33+D34+D35+D32</f>
        <v>28934719</v>
      </c>
      <c r="E31" s="139">
        <f>E33+E34+E35+E32</f>
        <v>28574991.670000002</v>
      </c>
    </row>
    <row r="32" spans="1:8" ht="16.5" x14ac:dyDescent="0.25">
      <c r="A32" s="149" t="s">
        <v>393</v>
      </c>
      <c r="B32" s="144" t="s">
        <v>290</v>
      </c>
      <c r="C32" s="132">
        <v>35000</v>
      </c>
      <c r="D32" s="132">
        <v>0</v>
      </c>
      <c r="E32" s="132">
        <v>0</v>
      </c>
    </row>
    <row r="33" spans="1:8" ht="16.5" x14ac:dyDescent="0.25">
      <c r="A33" s="149" t="s">
        <v>171</v>
      </c>
      <c r="B33" s="144" t="s">
        <v>172</v>
      </c>
      <c r="C33" s="132">
        <v>832856.48</v>
      </c>
      <c r="D33" s="132">
        <v>0</v>
      </c>
      <c r="E33" s="132">
        <v>0</v>
      </c>
    </row>
    <row r="34" spans="1:8" ht="18" customHeight="1" x14ac:dyDescent="0.25">
      <c r="A34" s="143" t="s">
        <v>173</v>
      </c>
      <c r="B34" s="144" t="s">
        <v>174</v>
      </c>
      <c r="C34" s="132">
        <v>121493241.73999999</v>
      </c>
      <c r="D34" s="132">
        <v>26857719</v>
      </c>
      <c r="E34" s="132">
        <v>26497991.670000002</v>
      </c>
      <c r="G34" s="137"/>
      <c r="H34" s="137"/>
    </row>
    <row r="35" spans="1:8" ht="18" customHeight="1" x14ac:dyDescent="0.25">
      <c r="A35" s="143" t="s">
        <v>211</v>
      </c>
      <c r="B35" s="144" t="s">
        <v>210</v>
      </c>
      <c r="C35" s="132">
        <v>2217272.8199999998</v>
      </c>
      <c r="D35" s="132">
        <v>2077000</v>
      </c>
      <c r="E35" s="132">
        <v>2077000</v>
      </c>
    </row>
    <row r="36" spans="1:8" ht="15.75" customHeight="1" x14ac:dyDescent="0.25">
      <c r="A36" s="8" t="s">
        <v>175</v>
      </c>
      <c r="B36" s="150" t="s">
        <v>176</v>
      </c>
      <c r="C36" s="139">
        <f>C37</f>
        <v>21750000</v>
      </c>
      <c r="D36" s="139">
        <f>D37</f>
        <v>19300000</v>
      </c>
      <c r="E36" s="139">
        <f>E37</f>
        <v>19300000</v>
      </c>
    </row>
    <row r="37" spans="1:8" ht="15" customHeight="1" x14ac:dyDescent="0.25">
      <c r="A37" s="143" t="s">
        <v>177</v>
      </c>
      <c r="B37" s="151" t="s">
        <v>178</v>
      </c>
      <c r="C37" s="132">
        <v>21750000</v>
      </c>
      <c r="D37" s="132">
        <v>19300000</v>
      </c>
      <c r="E37" s="132">
        <v>19300000</v>
      </c>
      <c r="G37" s="137"/>
      <c r="H37" s="137"/>
    </row>
    <row r="38" spans="1:8" ht="16.5" x14ac:dyDescent="0.2">
      <c r="A38" s="152" t="s">
        <v>179</v>
      </c>
      <c r="B38" s="150" t="s">
        <v>180</v>
      </c>
      <c r="C38" s="139">
        <f>C39+C40</f>
        <v>1218136</v>
      </c>
      <c r="D38" s="139">
        <f>D39+D40</f>
        <v>1038136</v>
      </c>
      <c r="E38" s="139">
        <f>E39+E40</f>
        <v>1038136</v>
      </c>
    </row>
    <row r="39" spans="1:8" ht="15.75" customHeight="1" x14ac:dyDescent="0.25">
      <c r="A39" s="153" t="s">
        <v>15</v>
      </c>
      <c r="B39" s="151" t="s">
        <v>181</v>
      </c>
      <c r="C39" s="132">
        <v>788136</v>
      </c>
      <c r="D39" s="132">
        <v>788136</v>
      </c>
      <c r="E39" s="132">
        <v>788136</v>
      </c>
    </row>
    <row r="40" spans="1:8" ht="16.5" x14ac:dyDescent="0.25">
      <c r="A40" s="149" t="s">
        <v>182</v>
      </c>
      <c r="B40" s="154" t="s">
        <v>183</v>
      </c>
      <c r="C40" s="132">
        <v>430000</v>
      </c>
      <c r="D40" s="132">
        <v>250000</v>
      </c>
      <c r="E40" s="132">
        <v>250000</v>
      </c>
    </row>
    <row r="41" spans="1:8" ht="16.5" x14ac:dyDescent="0.2">
      <c r="A41" s="155" t="s">
        <v>394</v>
      </c>
      <c r="B41" s="150" t="s">
        <v>235</v>
      </c>
      <c r="C41" s="139">
        <f>C42</f>
        <v>1252148.23</v>
      </c>
      <c r="D41" s="139">
        <f>D42</f>
        <v>518673.45</v>
      </c>
      <c r="E41" s="139">
        <f>E42</f>
        <v>500000</v>
      </c>
    </row>
    <row r="42" spans="1:8" ht="16.5" x14ac:dyDescent="0.2">
      <c r="A42" s="156" t="s">
        <v>395</v>
      </c>
      <c r="B42" s="151" t="s">
        <v>236</v>
      </c>
      <c r="C42" s="132">
        <v>1252148.23</v>
      </c>
      <c r="D42" s="132">
        <v>518673.45</v>
      </c>
      <c r="E42" s="132">
        <v>500000</v>
      </c>
    </row>
    <row r="43" spans="1:8" ht="33" x14ac:dyDescent="0.2">
      <c r="A43" s="155" t="s">
        <v>396</v>
      </c>
      <c r="B43" s="150" t="s">
        <v>308</v>
      </c>
      <c r="C43" s="139">
        <f>C44</f>
        <v>1769931</v>
      </c>
      <c r="D43" s="139">
        <f>D44</f>
        <v>0</v>
      </c>
      <c r="E43" s="139">
        <f>E44</f>
        <v>0</v>
      </c>
    </row>
    <row r="44" spans="1:8" ht="16.5" x14ac:dyDescent="0.2">
      <c r="A44" s="156" t="s">
        <v>309</v>
      </c>
      <c r="B44" s="151" t="s">
        <v>310</v>
      </c>
      <c r="C44" s="132">
        <v>1769931</v>
      </c>
      <c r="D44" s="132">
        <v>0</v>
      </c>
      <c r="E44" s="132">
        <v>0</v>
      </c>
    </row>
    <row r="46" spans="1:8" x14ac:dyDescent="0.2">
      <c r="C46" s="137"/>
      <c r="D46" s="137"/>
      <c r="E46" s="137"/>
      <c r="F46" s="137"/>
    </row>
    <row r="47" spans="1:8" x14ac:dyDescent="0.2">
      <c r="C47" s="137"/>
      <c r="D47" s="137"/>
      <c r="E47" s="137"/>
      <c r="F47" s="137"/>
    </row>
    <row r="48" spans="1:8" x14ac:dyDescent="0.2">
      <c r="C48" s="137"/>
      <c r="D48" s="137"/>
      <c r="E48" s="137"/>
      <c r="F48" s="137"/>
    </row>
    <row r="49" spans="3:6" x14ac:dyDescent="0.2">
      <c r="C49" s="137"/>
      <c r="D49" s="137"/>
      <c r="E49" s="137"/>
      <c r="F49" s="137"/>
    </row>
    <row r="50" spans="3:6" x14ac:dyDescent="0.2">
      <c r="C50" s="137"/>
      <c r="D50" s="137"/>
      <c r="E50" s="137"/>
      <c r="F50" s="137"/>
    </row>
    <row r="51" spans="3:6" x14ac:dyDescent="0.2">
      <c r="C51" s="137"/>
      <c r="D51" s="137"/>
      <c r="E51" s="137"/>
      <c r="F51" s="137"/>
    </row>
    <row r="52" spans="3:6" x14ac:dyDescent="0.2">
      <c r="C52" s="137"/>
      <c r="D52" s="137"/>
      <c r="E52" s="137"/>
      <c r="F52" s="137"/>
    </row>
  </sheetData>
  <mergeCells count="5">
    <mergeCell ref="A11:E11"/>
    <mergeCell ref="A12:C12"/>
    <mergeCell ref="A14:A15"/>
    <mergeCell ref="B14:B15"/>
    <mergeCell ref="C14:E14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67"/>
  <sheetViews>
    <sheetView topLeftCell="A227" zoomScaleNormal="100" workbookViewId="0">
      <selection activeCell="A60" sqref="A60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72" t="s">
        <v>274</v>
      </c>
      <c r="B11" s="172"/>
      <c r="C11" s="172"/>
      <c r="D11" s="172"/>
      <c r="E11" s="172"/>
      <c r="F11" s="172"/>
    </row>
    <row r="12" spans="1:6" ht="16.5" x14ac:dyDescent="0.25">
      <c r="B12" s="1"/>
      <c r="C12" s="2"/>
      <c r="F12" s="2" t="s">
        <v>238</v>
      </c>
    </row>
    <row r="13" spans="1:6" ht="16.5" x14ac:dyDescent="0.2">
      <c r="A13" s="173" t="s">
        <v>1</v>
      </c>
      <c r="B13" s="173" t="s">
        <v>2</v>
      </c>
      <c r="C13" s="175" t="s">
        <v>3</v>
      </c>
      <c r="D13" s="177" t="s">
        <v>0</v>
      </c>
      <c r="E13" s="177"/>
      <c r="F13" s="177"/>
    </row>
    <row r="14" spans="1:6" ht="16.5" x14ac:dyDescent="0.2">
      <c r="A14" s="174"/>
      <c r="B14" s="174"/>
      <c r="C14" s="176"/>
      <c r="D14" s="16" t="s">
        <v>226</v>
      </c>
      <c r="E14" s="16" t="s">
        <v>246</v>
      </c>
      <c r="F14" s="16" t="s">
        <v>273</v>
      </c>
    </row>
    <row r="15" spans="1:6" s="4" customFormat="1" ht="49.5" x14ac:dyDescent="0.2">
      <c r="A15" s="17" t="s">
        <v>186</v>
      </c>
      <c r="B15" s="18" t="s">
        <v>55</v>
      </c>
      <c r="C15" s="18"/>
      <c r="D15" s="19">
        <f>D16+D48+D57+D64+D81</f>
        <v>21235880.650000002</v>
      </c>
      <c r="E15" s="19">
        <f>E16+E48+E57+E64+E81</f>
        <v>20202590.459999997</v>
      </c>
      <c r="F15" s="19">
        <f>F16+F48+F57+F64+F81</f>
        <v>18845730.359999999</v>
      </c>
    </row>
    <row r="16" spans="1:6" ht="75.75" customHeight="1" x14ac:dyDescent="0.2">
      <c r="A16" s="20" t="s">
        <v>202</v>
      </c>
      <c r="B16" s="21" t="s">
        <v>56</v>
      </c>
      <c r="C16" s="21"/>
      <c r="D16" s="22">
        <f>D17+D21+D34+D38+D42</f>
        <v>18662724.110000003</v>
      </c>
      <c r="E16" s="22">
        <f>E17+E21+E34+E38+E42</f>
        <v>17730153.239999998</v>
      </c>
      <c r="F16" s="22">
        <f>F17+F21+F34+F38+F42</f>
        <v>16845983.740000002</v>
      </c>
    </row>
    <row r="17" spans="1:10" ht="54.75" customHeight="1" x14ac:dyDescent="0.2">
      <c r="A17" s="20" t="s">
        <v>77</v>
      </c>
      <c r="B17" s="21" t="s">
        <v>73</v>
      </c>
      <c r="C17" s="21"/>
      <c r="D17" s="22">
        <f t="shared" ref="D17:F19" si="0">D18</f>
        <v>1443000</v>
      </c>
      <c r="E17" s="22">
        <f t="shared" si="0"/>
        <v>1414000</v>
      </c>
      <c r="F17" s="22">
        <f t="shared" si="0"/>
        <v>1414000</v>
      </c>
    </row>
    <row r="18" spans="1:10" ht="54.75" customHeight="1" x14ac:dyDescent="0.2">
      <c r="A18" s="20" t="s">
        <v>7</v>
      </c>
      <c r="B18" s="21" t="s">
        <v>74</v>
      </c>
      <c r="C18" s="21"/>
      <c r="D18" s="22">
        <f t="shared" si="0"/>
        <v>1443000</v>
      </c>
      <c r="E18" s="22">
        <f t="shared" si="0"/>
        <v>1414000</v>
      </c>
      <c r="F18" s="22">
        <f t="shared" si="0"/>
        <v>1414000</v>
      </c>
      <c r="J18" s="11"/>
    </row>
    <row r="19" spans="1:10" ht="86.25" customHeight="1" x14ac:dyDescent="0.25">
      <c r="A19" s="23" t="s">
        <v>22</v>
      </c>
      <c r="B19" s="21" t="s">
        <v>74</v>
      </c>
      <c r="C19" s="21" t="s">
        <v>23</v>
      </c>
      <c r="D19" s="22">
        <f t="shared" si="0"/>
        <v>1443000</v>
      </c>
      <c r="E19" s="22">
        <f t="shared" si="0"/>
        <v>1414000</v>
      </c>
      <c r="F19" s="22">
        <f t="shared" si="0"/>
        <v>1414000</v>
      </c>
    </row>
    <row r="20" spans="1:10" ht="33" customHeight="1" x14ac:dyDescent="0.25">
      <c r="A20" s="23" t="s">
        <v>27</v>
      </c>
      <c r="B20" s="21" t="s">
        <v>74</v>
      </c>
      <c r="C20" s="21" t="s">
        <v>28</v>
      </c>
      <c r="D20" s="22">
        <v>1443000</v>
      </c>
      <c r="E20" s="22">
        <v>1414000</v>
      </c>
      <c r="F20" s="22">
        <v>1414000</v>
      </c>
    </row>
    <row r="21" spans="1:10" ht="52.5" customHeight="1" x14ac:dyDescent="0.2">
      <c r="A21" s="20" t="s">
        <v>78</v>
      </c>
      <c r="B21" s="21" t="s">
        <v>79</v>
      </c>
      <c r="C21" s="21"/>
      <c r="D21" s="22">
        <f>D22+D25+D28</f>
        <v>16770014.960000001</v>
      </c>
      <c r="E21" s="22">
        <f>E22+E25+E28</f>
        <v>15835540.18</v>
      </c>
      <c r="F21" s="22">
        <f>F22+F25+F28</f>
        <v>15046866.73</v>
      </c>
      <c r="J21" s="11"/>
    </row>
    <row r="22" spans="1:10" ht="19.5" customHeight="1" x14ac:dyDescent="0.25">
      <c r="A22" s="24" t="s">
        <v>4</v>
      </c>
      <c r="B22" s="21" t="s">
        <v>80</v>
      </c>
      <c r="C22" s="21"/>
      <c r="D22" s="22">
        <f t="shared" ref="D22:F23" si="1">D23</f>
        <v>13254000</v>
      </c>
      <c r="E22" s="22">
        <f t="shared" si="1"/>
        <v>13237000</v>
      </c>
      <c r="F22" s="22">
        <f t="shared" si="1"/>
        <v>12467000</v>
      </c>
      <c r="H22" s="11"/>
    </row>
    <row r="23" spans="1:10" ht="85.5" customHeight="1" x14ac:dyDescent="0.25">
      <c r="A23" s="23" t="s">
        <v>22</v>
      </c>
      <c r="B23" s="21" t="s">
        <v>80</v>
      </c>
      <c r="C23" s="21" t="s">
        <v>23</v>
      </c>
      <c r="D23" s="22">
        <f t="shared" si="1"/>
        <v>13254000</v>
      </c>
      <c r="E23" s="22">
        <f t="shared" si="1"/>
        <v>13237000</v>
      </c>
      <c r="F23" s="22">
        <f t="shared" si="1"/>
        <v>12467000</v>
      </c>
      <c r="J23" s="11"/>
    </row>
    <row r="24" spans="1:10" ht="33.75" customHeight="1" x14ac:dyDescent="0.25">
      <c r="A24" s="23" t="s">
        <v>27</v>
      </c>
      <c r="B24" s="21" t="s">
        <v>80</v>
      </c>
      <c r="C24" s="21" t="s">
        <v>28</v>
      </c>
      <c r="D24" s="22">
        <v>13254000</v>
      </c>
      <c r="E24" s="22">
        <v>13237000</v>
      </c>
      <c r="F24" s="22">
        <v>12467000</v>
      </c>
    </row>
    <row r="25" spans="1:10" ht="16.5" customHeight="1" x14ac:dyDescent="0.25">
      <c r="A25" s="25" t="s">
        <v>233</v>
      </c>
      <c r="B25" s="21" t="s">
        <v>228</v>
      </c>
      <c r="C25" s="21"/>
      <c r="D25" s="22">
        <f t="shared" ref="D25:F26" si="2">D26</f>
        <v>1252148.23</v>
      </c>
      <c r="E25" s="22">
        <f t="shared" si="2"/>
        <v>518673.45</v>
      </c>
      <c r="F25" s="22">
        <f t="shared" si="2"/>
        <v>500000</v>
      </c>
    </row>
    <row r="26" spans="1:10" ht="33" customHeight="1" x14ac:dyDescent="0.25">
      <c r="A26" s="25" t="s">
        <v>231</v>
      </c>
      <c r="B26" s="21" t="s">
        <v>228</v>
      </c>
      <c r="C26" s="21" t="s">
        <v>229</v>
      </c>
      <c r="D26" s="22">
        <f t="shared" si="2"/>
        <v>1252148.23</v>
      </c>
      <c r="E26" s="22">
        <f t="shared" si="2"/>
        <v>518673.45</v>
      </c>
      <c r="F26" s="22">
        <f t="shared" si="2"/>
        <v>500000</v>
      </c>
    </row>
    <row r="27" spans="1:10" ht="19.5" customHeight="1" x14ac:dyDescent="0.25">
      <c r="A27" s="25" t="s">
        <v>232</v>
      </c>
      <c r="B27" s="21" t="s">
        <v>228</v>
      </c>
      <c r="C27" s="21" t="s">
        <v>230</v>
      </c>
      <c r="D27" s="22">
        <v>1252148.23</v>
      </c>
      <c r="E27" s="22">
        <v>518673.45</v>
      </c>
      <c r="F27" s="22">
        <v>500000</v>
      </c>
    </row>
    <row r="28" spans="1:10" ht="34.5" customHeight="1" x14ac:dyDescent="0.25">
      <c r="A28" s="25" t="s">
        <v>239</v>
      </c>
      <c r="B28" s="21" t="s">
        <v>227</v>
      </c>
      <c r="C28" s="21"/>
      <c r="D28" s="22">
        <f>D29+D31</f>
        <v>2263866.73</v>
      </c>
      <c r="E28" s="22">
        <f>E29+E31</f>
        <v>2079866.73</v>
      </c>
      <c r="F28" s="22">
        <f>F29+F31</f>
        <v>2079866.73</v>
      </c>
    </row>
    <row r="29" spans="1:10" ht="33.75" customHeight="1" x14ac:dyDescent="0.2">
      <c r="A29" s="26" t="s">
        <v>272</v>
      </c>
      <c r="B29" s="21" t="s">
        <v>227</v>
      </c>
      <c r="C29" s="21" t="s">
        <v>30</v>
      </c>
      <c r="D29" s="22">
        <f>D30</f>
        <v>2210796.73</v>
      </c>
      <c r="E29" s="22">
        <f>E30</f>
        <v>2026796.73</v>
      </c>
      <c r="F29" s="22">
        <f>F30</f>
        <v>2026796.73</v>
      </c>
    </row>
    <row r="30" spans="1:10" ht="29.25" customHeight="1" x14ac:dyDescent="0.25">
      <c r="A30" s="23" t="s">
        <v>25</v>
      </c>
      <c r="B30" s="21" t="s">
        <v>227</v>
      </c>
      <c r="C30" s="21" t="s">
        <v>24</v>
      </c>
      <c r="D30" s="22">
        <v>2210796.73</v>
      </c>
      <c r="E30" s="22">
        <v>2026796.73</v>
      </c>
      <c r="F30" s="22">
        <v>2026796.73</v>
      </c>
    </row>
    <row r="31" spans="1:10" ht="15.75" customHeight="1" x14ac:dyDescent="0.25">
      <c r="A31" s="27" t="s">
        <v>26</v>
      </c>
      <c r="B31" s="21" t="s">
        <v>227</v>
      </c>
      <c r="C31" s="21" t="s">
        <v>29</v>
      </c>
      <c r="D31" s="22">
        <f>D33+D32</f>
        <v>53070</v>
      </c>
      <c r="E31" s="22">
        <f>E33</f>
        <v>53070</v>
      </c>
      <c r="F31" s="22">
        <f>F33</f>
        <v>53070</v>
      </c>
    </row>
    <row r="32" spans="1:10" ht="50.25" customHeight="1" x14ac:dyDescent="0.25">
      <c r="A32" s="27" t="s">
        <v>318</v>
      </c>
      <c r="B32" s="21" t="s">
        <v>227</v>
      </c>
      <c r="C32" s="21" t="s">
        <v>54</v>
      </c>
      <c r="D32" s="22">
        <v>3000</v>
      </c>
      <c r="E32" s="22">
        <v>0</v>
      </c>
      <c r="F32" s="22">
        <v>0</v>
      </c>
    </row>
    <row r="33" spans="1:6" ht="21" customHeight="1" x14ac:dyDescent="0.25">
      <c r="A33" s="25" t="s">
        <v>5</v>
      </c>
      <c r="B33" s="21" t="s">
        <v>227</v>
      </c>
      <c r="C33" s="21" t="s">
        <v>6</v>
      </c>
      <c r="D33" s="28">
        <v>50070</v>
      </c>
      <c r="E33" s="22">
        <v>53070</v>
      </c>
      <c r="F33" s="22">
        <v>53070</v>
      </c>
    </row>
    <row r="34" spans="1:6" ht="34.5" customHeight="1" x14ac:dyDescent="0.2">
      <c r="A34" s="20" t="s">
        <v>82</v>
      </c>
      <c r="B34" s="21" t="s">
        <v>81</v>
      </c>
      <c r="C34" s="21"/>
      <c r="D34" s="22">
        <f t="shared" ref="D34:F36" si="3">D35</f>
        <v>10000</v>
      </c>
      <c r="E34" s="22">
        <f t="shared" si="3"/>
        <v>10000</v>
      </c>
      <c r="F34" s="22">
        <f t="shared" si="3"/>
        <v>10000</v>
      </c>
    </row>
    <row r="35" spans="1:6" ht="17.25" customHeight="1" x14ac:dyDescent="0.25">
      <c r="A35" s="27" t="s">
        <v>59</v>
      </c>
      <c r="B35" s="29" t="s">
        <v>83</v>
      </c>
      <c r="C35" s="29"/>
      <c r="D35" s="22">
        <f t="shared" si="3"/>
        <v>10000</v>
      </c>
      <c r="E35" s="22">
        <f t="shared" si="3"/>
        <v>10000</v>
      </c>
      <c r="F35" s="22">
        <f t="shared" si="3"/>
        <v>10000</v>
      </c>
    </row>
    <row r="36" spans="1:6" ht="18" customHeight="1" x14ac:dyDescent="0.25">
      <c r="A36" s="27" t="s">
        <v>26</v>
      </c>
      <c r="B36" s="29" t="s">
        <v>83</v>
      </c>
      <c r="C36" s="29" t="s">
        <v>29</v>
      </c>
      <c r="D36" s="22">
        <f t="shared" si="3"/>
        <v>10000</v>
      </c>
      <c r="E36" s="22">
        <f t="shared" si="3"/>
        <v>10000</v>
      </c>
      <c r="F36" s="22">
        <f t="shared" si="3"/>
        <v>10000</v>
      </c>
    </row>
    <row r="37" spans="1:6" ht="18" customHeight="1" x14ac:dyDescent="0.2">
      <c r="A37" s="30" t="s">
        <v>5</v>
      </c>
      <c r="B37" s="29" t="s">
        <v>83</v>
      </c>
      <c r="C37" s="29" t="s">
        <v>6</v>
      </c>
      <c r="D37" s="22">
        <v>10000</v>
      </c>
      <c r="E37" s="22">
        <v>10000</v>
      </c>
      <c r="F37" s="22">
        <v>10000</v>
      </c>
    </row>
    <row r="38" spans="1:6" ht="53.25" customHeight="1" x14ac:dyDescent="0.2">
      <c r="A38" s="30" t="s">
        <v>85</v>
      </c>
      <c r="B38" s="21" t="s">
        <v>84</v>
      </c>
      <c r="C38" s="29"/>
      <c r="D38" s="22">
        <f t="shared" ref="D38:F40" si="4">D39</f>
        <v>144057.94</v>
      </c>
      <c r="E38" s="22">
        <f t="shared" si="4"/>
        <v>133000</v>
      </c>
      <c r="F38" s="22">
        <f t="shared" si="4"/>
        <v>133000</v>
      </c>
    </row>
    <row r="39" spans="1:6" ht="20.25" customHeight="1" x14ac:dyDescent="0.25">
      <c r="A39" s="25" t="s">
        <v>11</v>
      </c>
      <c r="B39" s="21" t="s">
        <v>86</v>
      </c>
      <c r="C39" s="29"/>
      <c r="D39" s="22">
        <f t="shared" si="4"/>
        <v>144057.94</v>
      </c>
      <c r="E39" s="22">
        <f t="shared" si="4"/>
        <v>133000</v>
      </c>
      <c r="F39" s="22">
        <f t="shared" si="4"/>
        <v>133000</v>
      </c>
    </row>
    <row r="40" spans="1:6" ht="33" x14ac:dyDescent="0.2">
      <c r="A40" s="26" t="s">
        <v>272</v>
      </c>
      <c r="B40" s="21" t="s">
        <v>86</v>
      </c>
      <c r="C40" s="21" t="s">
        <v>30</v>
      </c>
      <c r="D40" s="22">
        <f t="shared" si="4"/>
        <v>144057.94</v>
      </c>
      <c r="E40" s="22">
        <f t="shared" si="4"/>
        <v>133000</v>
      </c>
      <c r="F40" s="22">
        <f t="shared" si="4"/>
        <v>133000</v>
      </c>
    </row>
    <row r="41" spans="1:6" ht="33" customHeight="1" x14ac:dyDescent="0.25">
      <c r="A41" s="23" t="s">
        <v>25</v>
      </c>
      <c r="B41" s="21" t="s">
        <v>86</v>
      </c>
      <c r="C41" s="21" t="s">
        <v>24</v>
      </c>
      <c r="D41" s="22">
        <v>144057.94</v>
      </c>
      <c r="E41" s="22">
        <v>133000</v>
      </c>
      <c r="F41" s="22">
        <v>133000</v>
      </c>
    </row>
    <row r="42" spans="1:6" ht="33.6" customHeight="1" x14ac:dyDescent="0.2">
      <c r="A42" s="30" t="s">
        <v>87</v>
      </c>
      <c r="B42" s="21" t="s">
        <v>88</v>
      </c>
      <c r="C42" s="29"/>
      <c r="D42" s="22">
        <f>D43</f>
        <v>295651.20999999996</v>
      </c>
      <c r="E42" s="22">
        <f>E43</f>
        <v>337613.06</v>
      </c>
      <c r="F42" s="22">
        <f>F43</f>
        <v>242117.01</v>
      </c>
    </row>
    <row r="43" spans="1:6" ht="20.25" customHeight="1" x14ac:dyDescent="0.25">
      <c r="A43" s="27" t="s">
        <v>59</v>
      </c>
      <c r="B43" s="29" t="s">
        <v>116</v>
      </c>
      <c r="C43" s="29"/>
      <c r="D43" s="22">
        <f>D44+D46</f>
        <v>295651.20999999996</v>
      </c>
      <c r="E43" s="22">
        <f>E44+E46</f>
        <v>337613.06</v>
      </c>
      <c r="F43" s="22">
        <f>F44+F46</f>
        <v>242117.01</v>
      </c>
    </row>
    <row r="44" spans="1:6" ht="33" x14ac:dyDescent="0.2">
      <c r="A44" s="26" t="s">
        <v>272</v>
      </c>
      <c r="B44" s="29" t="s">
        <v>116</v>
      </c>
      <c r="C44" s="21" t="s">
        <v>30</v>
      </c>
      <c r="D44" s="22">
        <f>D45</f>
        <v>231651.21</v>
      </c>
      <c r="E44" s="22">
        <f>E45</f>
        <v>273613.06</v>
      </c>
      <c r="F44" s="22">
        <f>F45</f>
        <v>178117.01</v>
      </c>
    </row>
    <row r="45" spans="1:6" ht="33" customHeight="1" x14ac:dyDescent="0.25">
      <c r="A45" s="23" t="s">
        <v>25</v>
      </c>
      <c r="B45" s="29" t="s">
        <v>116</v>
      </c>
      <c r="C45" s="21" t="s">
        <v>24</v>
      </c>
      <c r="D45" s="22">
        <v>231651.21</v>
      </c>
      <c r="E45" s="22">
        <v>273613.06</v>
      </c>
      <c r="F45" s="22">
        <v>178117.01</v>
      </c>
    </row>
    <row r="46" spans="1:6" ht="17.25" customHeight="1" x14ac:dyDescent="0.25">
      <c r="A46" s="23" t="s">
        <v>33</v>
      </c>
      <c r="B46" s="29" t="s">
        <v>116</v>
      </c>
      <c r="C46" s="21" t="s">
        <v>32</v>
      </c>
      <c r="D46" s="22">
        <f>D47</f>
        <v>64000</v>
      </c>
      <c r="E46" s="22">
        <f>E47</f>
        <v>64000</v>
      </c>
      <c r="F46" s="22">
        <f>F47</f>
        <v>64000</v>
      </c>
    </row>
    <row r="47" spans="1:6" ht="18" customHeight="1" x14ac:dyDescent="0.25">
      <c r="A47" s="27" t="s">
        <v>243</v>
      </c>
      <c r="B47" s="29" t="s">
        <v>116</v>
      </c>
      <c r="C47" s="21" t="s">
        <v>242</v>
      </c>
      <c r="D47" s="22">
        <v>64000</v>
      </c>
      <c r="E47" s="22">
        <v>64000</v>
      </c>
      <c r="F47" s="22">
        <v>64000</v>
      </c>
    </row>
    <row r="48" spans="1:6" ht="66" x14ac:dyDescent="0.2">
      <c r="A48" s="20" t="s">
        <v>203</v>
      </c>
      <c r="B48" s="21" t="s">
        <v>57</v>
      </c>
      <c r="C48" s="31"/>
      <c r="D48" s="22">
        <f>D49+D53</f>
        <v>1218136</v>
      </c>
      <c r="E48" s="22">
        <f>E49+E53</f>
        <v>1038136</v>
      </c>
      <c r="F48" s="22">
        <f>F49+F53</f>
        <v>1038136</v>
      </c>
    </row>
    <row r="49" spans="1:6" ht="16.5" x14ac:dyDescent="0.2">
      <c r="A49" s="20" t="s">
        <v>15</v>
      </c>
      <c r="B49" s="21" t="s">
        <v>58</v>
      </c>
      <c r="C49" s="31"/>
      <c r="D49" s="28">
        <f t="shared" ref="D49:F51" si="5">D50</f>
        <v>788136</v>
      </c>
      <c r="E49" s="22">
        <f t="shared" si="5"/>
        <v>788136</v>
      </c>
      <c r="F49" s="22">
        <f t="shared" si="5"/>
        <v>788136</v>
      </c>
    </row>
    <row r="50" spans="1:6" ht="16.5" x14ac:dyDescent="0.25">
      <c r="A50" s="32" t="s">
        <v>35</v>
      </c>
      <c r="B50" s="33" t="s">
        <v>89</v>
      </c>
      <c r="C50" s="33"/>
      <c r="D50" s="28">
        <f t="shared" si="5"/>
        <v>788136</v>
      </c>
      <c r="E50" s="22">
        <f t="shared" si="5"/>
        <v>788136</v>
      </c>
      <c r="F50" s="22">
        <f t="shared" si="5"/>
        <v>788136</v>
      </c>
    </row>
    <row r="51" spans="1:6" ht="17.25" customHeight="1" x14ac:dyDescent="0.25">
      <c r="A51" s="25" t="s">
        <v>33</v>
      </c>
      <c r="B51" s="33" t="s">
        <v>89</v>
      </c>
      <c r="C51" s="34" t="s">
        <v>32</v>
      </c>
      <c r="D51" s="28">
        <f t="shared" si="5"/>
        <v>788136</v>
      </c>
      <c r="E51" s="22">
        <f t="shared" si="5"/>
        <v>788136</v>
      </c>
      <c r="F51" s="22">
        <f t="shared" si="5"/>
        <v>788136</v>
      </c>
    </row>
    <row r="52" spans="1:6" ht="33" x14ac:dyDescent="0.25">
      <c r="A52" s="32" t="s">
        <v>16</v>
      </c>
      <c r="B52" s="33" t="s">
        <v>89</v>
      </c>
      <c r="C52" s="34" t="s">
        <v>17</v>
      </c>
      <c r="D52" s="28">
        <v>788136</v>
      </c>
      <c r="E52" s="22">
        <v>788136</v>
      </c>
      <c r="F52" s="22">
        <v>788136</v>
      </c>
    </row>
    <row r="53" spans="1:6" ht="16.5" x14ac:dyDescent="0.2">
      <c r="A53" s="20" t="s">
        <v>91</v>
      </c>
      <c r="B53" s="21" t="s">
        <v>60</v>
      </c>
      <c r="C53" s="31"/>
      <c r="D53" s="28">
        <f t="shared" ref="D53:F55" si="6">D54</f>
        <v>430000</v>
      </c>
      <c r="E53" s="22">
        <f t="shared" si="6"/>
        <v>250000</v>
      </c>
      <c r="F53" s="22">
        <f t="shared" si="6"/>
        <v>250000</v>
      </c>
    </row>
    <row r="54" spans="1:6" ht="16.5" x14ac:dyDescent="0.25">
      <c r="A54" s="25" t="s">
        <v>31</v>
      </c>
      <c r="B54" s="35" t="s">
        <v>90</v>
      </c>
      <c r="C54" s="35"/>
      <c r="D54" s="28">
        <f t="shared" si="6"/>
        <v>430000</v>
      </c>
      <c r="E54" s="22">
        <f t="shared" si="6"/>
        <v>250000</v>
      </c>
      <c r="F54" s="22">
        <f t="shared" si="6"/>
        <v>250000</v>
      </c>
    </row>
    <row r="55" spans="1:6" ht="32.25" customHeight="1" x14ac:dyDescent="0.25">
      <c r="A55" s="25" t="s">
        <v>43</v>
      </c>
      <c r="B55" s="35" t="s">
        <v>90</v>
      </c>
      <c r="C55" s="35" t="s">
        <v>37</v>
      </c>
      <c r="D55" s="28">
        <f t="shared" si="6"/>
        <v>430000</v>
      </c>
      <c r="E55" s="22">
        <f t="shared" si="6"/>
        <v>250000</v>
      </c>
      <c r="F55" s="22">
        <f t="shared" si="6"/>
        <v>250000</v>
      </c>
    </row>
    <row r="56" spans="1:6" ht="49.5" x14ac:dyDescent="0.25">
      <c r="A56" s="25" t="s">
        <v>213</v>
      </c>
      <c r="B56" s="35" t="s">
        <v>90</v>
      </c>
      <c r="C56" s="35" t="s">
        <v>42</v>
      </c>
      <c r="D56" s="28">
        <v>430000</v>
      </c>
      <c r="E56" s="22">
        <v>250000</v>
      </c>
      <c r="F56" s="22">
        <v>250000</v>
      </c>
    </row>
    <row r="57" spans="1:6" ht="70.5" customHeight="1" x14ac:dyDescent="0.2">
      <c r="A57" s="20" t="s">
        <v>184</v>
      </c>
      <c r="B57" s="21" t="s">
        <v>92</v>
      </c>
      <c r="C57" s="31"/>
      <c r="D57" s="28">
        <f t="shared" ref="D57:F58" si="7">D58</f>
        <v>198066.13</v>
      </c>
      <c r="E57" s="28">
        <f t="shared" si="7"/>
        <v>203997.99</v>
      </c>
      <c r="F57" s="28">
        <f t="shared" si="7"/>
        <v>203997.99</v>
      </c>
    </row>
    <row r="58" spans="1:6" ht="33" x14ac:dyDescent="0.2">
      <c r="A58" s="20" t="s">
        <v>94</v>
      </c>
      <c r="B58" s="21" t="s">
        <v>93</v>
      </c>
      <c r="C58" s="31"/>
      <c r="D58" s="28">
        <f t="shared" si="7"/>
        <v>198066.13</v>
      </c>
      <c r="E58" s="28">
        <f t="shared" si="7"/>
        <v>203997.99</v>
      </c>
      <c r="F58" s="28">
        <f t="shared" si="7"/>
        <v>203997.99</v>
      </c>
    </row>
    <row r="59" spans="1:6" ht="132" x14ac:dyDescent="0.2">
      <c r="A59" s="36" t="s">
        <v>71</v>
      </c>
      <c r="B59" s="33" t="s">
        <v>95</v>
      </c>
      <c r="C59" s="29"/>
      <c r="D59" s="28">
        <f>D60+D62</f>
        <v>198066.13</v>
      </c>
      <c r="E59" s="28">
        <f>E60+E62</f>
        <v>203997.99</v>
      </c>
      <c r="F59" s="28">
        <f>F60+F62</f>
        <v>203997.99</v>
      </c>
    </row>
    <row r="60" spans="1:6" ht="82.5" x14ac:dyDescent="0.2">
      <c r="A60" s="37" t="s">
        <v>22</v>
      </c>
      <c r="B60" s="33" t="s">
        <v>95</v>
      </c>
      <c r="C60" s="29" t="s">
        <v>23</v>
      </c>
      <c r="D60" s="28">
        <f>D61</f>
        <v>172231.42</v>
      </c>
      <c r="E60" s="28">
        <f>E61</f>
        <v>177389.56</v>
      </c>
      <c r="F60" s="28">
        <f>F61</f>
        <v>177389.56</v>
      </c>
    </row>
    <row r="61" spans="1:6" ht="33" x14ac:dyDescent="0.25">
      <c r="A61" s="23" t="s">
        <v>27</v>
      </c>
      <c r="B61" s="33" t="s">
        <v>95</v>
      </c>
      <c r="C61" s="29" t="s">
        <v>28</v>
      </c>
      <c r="D61" s="28">
        <v>172231.42</v>
      </c>
      <c r="E61" s="28">
        <v>177389.56</v>
      </c>
      <c r="F61" s="28">
        <v>177389.56</v>
      </c>
    </row>
    <row r="62" spans="1:6" ht="33" x14ac:dyDescent="0.2">
      <c r="A62" s="26" t="s">
        <v>272</v>
      </c>
      <c r="B62" s="33" t="s">
        <v>95</v>
      </c>
      <c r="C62" s="29" t="s">
        <v>30</v>
      </c>
      <c r="D62" s="28">
        <f>D63</f>
        <v>25834.71</v>
      </c>
      <c r="E62" s="28">
        <f>E63</f>
        <v>26608.43</v>
      </c>
      <c r="F62" s="28">
        <f>F63</f>
        <v>26608.43</v>
      </c>
    </row>
    <row r="63" spans="1:6" ht="32.25" customHeight="1" x14ac:dyDescent="0.25">
      <c r="A63" s="23" t="s">
        <v>25</v>
      </c>
      <c r="B63" s="33" t="s">
        <v>95</v>
      </c>
      <c r="C63" s="29" t="s">
        <v>24</v>
      </c>
      <c r="D63" s="28">
        <v>25834.71</v>
      </c>
      <c r="E63" s="28">
        <v>26608.43</v>
      </c>
      <c r="F63" s="28">
        <v>26608.43</v>
      </c>
    </row>
    <row r="64" spans="1:6" ht="65.25" customHeight="1" x14ac:dyDescent="0.2">
      <c r="A64" s="20" t="s">
        <v>204</v>
      </c>
      <c r="B64" s="21" t="s">
        <v>96</v>
      </c>
      <c r="C64" s="31"/>
      <c r="D64" s="22">
        <f>D65+D69+D73+D77</f>
        <v>1152445.4100000001</v>
      </c>
      <c r="E64" s="22">
        <f>E65+E69+E73+E77</f>
        <v>1225794.23</v>
      </c>
      <c r="F64" s="22">
        <f>F65+F69+F73+F77</f>
        <v>753103.63</v>
      </c>
    </row>
    <row r="65" spans="1:6" ht="49.5" x14ac:dyDescent="0.2">
      <c r="A65" s="20" t="s">
        <v>100</v>
      </c>
      <c r="B65" s="21" t="s">
        <v>97</v>
      </c>
      <c r="C65" s="31"/>
      <c r="D65" s="22">
        <f t="shared" ref="D65:F67" si="8">D66</f>
        <v>140000</v>
      </c>
      <c r="E65" s="22">
        <f t="shared" si="8"/>
        <v>93000</v>
      </c>
      <c r="F65" s="22">
        <f t="shared" si="8"/>
        <v>50000</v>
      </c>
    </row>
    <row r="66" spans="1:6" ht="36" customHeight="1" x14ac:dyDescent="0.25">
      <c r="A66" s="23" t="s">
        <v>34</v>
      </c>
      <c r="B66" s="29" t="s">
        <v>209</v>
      </c>
      <c r="C66" s="31"/>
      <c r="D66" s="22">
        <f t="shared" si="8"/>
        <v>140000</v>
      </c>
      <c r="E66" s="22">
        <f t="shared" si="8"/>
        <v>93000</v>
      </c>
      <c r="F66" s="22">
        <f t="shared" si="8"/>
        <v>50000</v>
      </c>
    </row>
    <row r="67" spans="1:6" ht="33" x14ac:dyDescent="0.2">
      <c r="A67" s="26" t="s">
        <v>272</v>
      </c>
      <c r="B67" s="29" t="s">
        <v>209</v>
      </c>
      <c r="C67" s="29" t="s">
        <v>30</v>
      </c>
      <c r="D67" s="22">
        <f t="shared" si="8"/>
        <v>140000</v>
      </c>
      <c r="E67" s="22">
        <f t="shared" si="8"/>
        <v>93000</v>
      </c>
      <c r="F67" s="22">
        <f t="shared" si="8"/>
        <v>50000</v>
      </c>
    </row>
    <row r="68" spans="1:6" ht="38.450000000000003" customHeight="1" x14ac:dyDescent="0.25">
      <c r="A68" s="23" t="s">
        <v>25</v>
      </c>
      <c r="B68" s="29" t="s">
        <v>209</v>
      </c>
      <c r="C68" s="29" t="s">
        <v>24</v>
      </c>
      <c r="D68" s="22">
        <v>140000</v>
      </c>
      <c r="E68" s="22">
        <v>93000</v>
      </c>
      <c r="F68" s="22">
        <v>50000</v>
      </c>
    </row>
    <row r="69" spans="1:6" ht="33" x14ac:dyDescent="0.2">
      <c r="A69" s="20" t="s">
        <v>102</v>
      </c>
      <c r="B69" s="21" t="s">
        <v>99</v>
      </c>
      <c r="C69" s="31"/>
      <c r="D69" s="28">
        <f t="shared" ref="D69:F71" si="9">D70</f>
        <v>750445.41</v>
      </c>
      <c r="E69" s="22">
        <f t="shared" si="9"/>
        <v>970794.23</v>
      </c>
      <c r="F69" s="22">
        <f t="shared" si="9"/>
        <v>671275.63</v>
      </c>
    </row>
    <row r="70" spans="1:6" ht="16.5" x14ac:dyDescent="0.25">
      <c r="A70" s="25" t="s">
        <v>11</v>
      </c>
      <c r="B70" s="21" t="s">
        <v>208</v>
      </c>
      <c r="C70" s="29"/>
      <c r="D70" s="22">
        <f t="shared" si="9"/>
        <v>750445.41</v>
      </c>
      <c r="E70" s="22">
        <f t="shared" si="9"/>
        <v>970794.23</v>
      </c>
      <c r="F70" s="22">
        <f t="shared" si="9"/>
        <v>671275.63</v>
      </c>
    </row>
    <row r="71" spans="1:6" ht="33" x14ac:dyDescent="0.2">
      <c r="A71" s="26" t="s">
        <v>272</v>
      </c>
      <c r="B71" s="21" t="s">
        <v>208</v>
      </c>
      <c r="C71" s="21" t="s">
        <v>30</v>
      </c>
      <c r="D71" s="22">
        <f t="shared" si="9"/>
        <v>750445.41</v>
      </c>
      <c r="E71" s="22">
        <f t="shared" si="9"/>
        <v>970794.23</v>
      </c>
      <c r="F71" s="22">
        <f t="shared" si="9"/>
        <v>671275.63</v>
      </c>
    </row>
    <row r="72" spans="1:6" ht="32.25" customHeight="1" x14ac:dyDescent="0.25">
      <c r="A72" s="23" t="s">
        <v>25</v>
      </c>
      <c r="B72" s="21" t="s">
        <v>208</v>
      </c>
      <c r="C72" s="21" t="s">
        <v>24</v>
      </c>
      <c r="D72" s="22">
        <v>750445.41</v>
      </c>
      <c r="E72" s="22">
        <v>970794.23</v>
      </c>
      <c r="F72" s="22">
        <v>671275.63</v>
      </c>
    </row>
    <row r="73" spans="1:6" ht="16.5" x14ac:dyDescent="0.2">
      <c r="A73" s="20" t="s">
        <v>104</v>
      </c>
      <c r="B73" s="21" t="s">
        <v>101</v>
      </c>
      <c r="C73" s="31"/>
      <c r="D73" s="22">
        <f t="shared" ref="D73:F75" si="10">D74</f>
        <v>30000</v>
      </c>
      <c r="E73" s="22">
        <f t="shared" si="10"/>
        <v>30000</v>
      </c>
      <c r="F73" s="22">
        <f t="shared" si="10"/>
        <v>0</v>
      </c>
    </row>
    <row r="74" spans="1:6" ht="16.5" x14ac:dyDescent="0.25">
      <c r="A74" s="27" t="s">
        <v>59</v>
      </c>
      <c r="B74" s="29" t="s">
        <v>207</v>
      </c>
      <c r="C74" s="29"/>
      <c r="D74" s="22">
        <f t="shared" si="10"/>
        <v>30000</v>
      </c>
      <c r="E74" s="22">
        <f t="shared" si="10"/>
        <v>30000</v>
      </c>
      <c r="F74" s="22">
        <f t="shared" si="10"/>
        <v>0</v>
      </c>
    </row>
    <row r="75" spans="1:6" ht="16.5" x14ac:dyDescent="0.25">
      <c r="A75" s="27" t="s">
        <v>26</v>
      </c>
      <c r="B75" s="29" t="s">
        <v>207</v>
      </c>
      <c r="C75" s="29" t="s">
        <v>29</v>
      </c>
      <c r="D75" s="22">
        <f t="shared" si="10"/>
        <v>30000</v>
      </c>
      <c r="E75" s="22">
        <f t="shared" si="10"/>
        <v>30000</v>
      </c>
      <c r="F75" s="22">
        <f t="shared" si="10"/>
        <v>0</v>
      </c>
    </row>
    <row r="76" spans="1:6" ht="16.5" x14ac:dyDescent="0.25">
      <c r="A76" s="27" t="s">
        <v>53</v>
      </c>
      <c r="B76" s="29" t="s">
        <v>207</v>
      </c>
      <c r="C76" s="29" t="s">
        <v>54</v>
      </c>
      <c r="D76" s="22">
        <v>30000</v>
      </c>
      <c r="E76" s="22">
        <v>30000</v>
      </c>
      <c r="F76" s="22">
        <v>0</v>
      </c>
    </row>
    <row r="77" spans="1:6" ht="33" x14ac:dyDescent="0.2">
      <c r="A77" s="20" t="s">
        <v>105</v>
      </c>
      <c r="B77" s="21" t="s">
        <v>103</v>
      </c>
      <c r="C77" s="31"/>
      <c r="D77" s="22">
        <f t="shared" ref="D77:F79" si="11">D78</f>
        <v>232000</v>
      </c>
      <c r="E77" s="22">
        <f t="shared" si="11"/>
        <v>132000</v>
      </c>
      <c r="F77" s="22">
        <f t="shared" si="11"/>
        <v>31828</v>
      </c>
    </row>
    <row r="78" spans="1:6" ht="33" x14ac:dyDescent="0.25">
      <c r="A78" s="23" t="s">
        <v>64</v>
      </c>
      <c r="B78" s="29" t="s">
        <v>206</v>
      </c>
      <c r="C78" s="29"/>
      <c r="D78" s="22">
        <f t="shared" si="11"/>
        <v>232000</v>
      </c>
      <c r="E78" s="22">
        <f t="shared" si="11"/>
        <v>132000</v>
      </c>
      <c r="F78" s="22">
        <f t="shared" si="11"/>
        <v>31828</v>
      </c>
    </row>
    <row r="79" spans="1:6" ht="33" x14ac:dyDescent="0.2">
      <c r="A79" s="26" t="s">
        <v>272</v>
      </c>
      <c r="B79" s="29" t="s">
        <v>206</v>
      </c>
      <c r="C79" s="29" t="s">
        <v>30</v>
      </c>
      <c r="D79" s="22">
        <f t="shared" si="11"/>
        <v>232000</v>
      </c>
      <c r="E79" s="22">
        <f t="shared" si="11"/>
        <v>132000</v>
      </c>
      <c r="F79" s="22">
        <f t="shared" si="11"/>
        <v>31828</v>
      </c>
    </row>
    <row r="80" spans="1:6" ht="30.75" customHeight="1" x14ac:dyDescent="0.25">
      <c r="A80" s="23" t="s">
        <v>25</v>
      </c>
      <c r="B80" s="29" t="s">
        <v>206</v>
      </c>
      <c r="C80" s="29" t="s">
        <v>24</v>
      </c>
      <c r="D80" s="22">
        <v>232000</v>
      </c>
      <c r="E80" s="22">
        <v>132000</v>
      </c>
      <c r="F80" s="22">
        <v>31828</v>
      </c>
    </row>
    <row r="81" spans="1:6" ht="70.5" customHeight="1" x14ac:dyDescent="0.2">
      <c r="A81" s="20" t="s">
        <v>205</v>
      </c>
      <c r="B81" s="21" t="s">
        <v>98</v>
      </c>
      <c r="C81" s="31"/>
      <c r="D81" s="28">
        <f>D82+D86</f>
        <v>4509</v>
      </c>
      <c r="E81" s="22">
        <f>E82+E86</f>
        <v>4509</v>
      </c>
      <c r="F81" s="22">
        <f>F82+F86</f>
        <v>4509</v>
      </c>
    </row>
    <row r="82" spans="1:6" ht="49.5" x14ac:dyDescent="0.2">
      <c r="A82" s="20" t="s">
        <v>107</v>
      </c>
      <c r="B82" s="21" t="s">
        <v>106</v>
      </c>
      <c r="C82" s="31"/>
      <c r="D82" s="28">
        <f t="shared" ref="D82:F84" si="12">D83</f>
        <v>3000</v>
      </c>
      <c r="E82" s="22">
        <f t="shared" si="12"/>
        <v>3000</v>
      </c>
      <c r="F82" s="22">
        <f t="shared" si="12"/>
        <v>3000</v>
      </c>
    </row>
    <row r="83" spans="1:6" ht="51.75" customHeight="1" x14ac:dyDescent="0.25">
      <c r="A83" s="25" t="s">
        <v>66</v>
      </c>
      <c r="B83" s="21" t="s">
        <v>109</v>
      </c>
      <c r="C83" s="21"/>
      <c r="D83" s="28">
        <f t="shared" si="12"/>
        <v>3000</v>
      </c>
      <c r="E83" s="22">
        <f t="shared" si="12"/>
        <v>3000</v>
      </c>
      <c r="F83" s="22">
        <f t="shared" si="12"/>
        <v>3000</v>
      </c>
    </row>
    <row r="84" spans="1:6" ht="20.25" customHeight="1" x14ac:dyDescent="0.25">
      <c r="A84" s="38" t="s">
        <v>68</v>
      </c>
      <c r="B84" s="21" t="s">
        <v>109</v>
      </c>
      <c r="C84" s="21" t="s">
        <v>67</v>
      </c>
      <c r="D84" s="28">
        <f t="shared" si="12"/>
        <v>3000</v>
      </c>
      <c r="E84" s="22">
        <f t="shared" si="12"/>
        <v>3000</v>
      </c>
      <c r="F84" s="22">
        <f t="shared" si="12"/>
        <v>3000</v>
      </c>
    </row>
    <row r="85" spans="1:6" ht="20.25" customHeight="1" x14ac:dyDescent="0.25">
      <c r="A85" s="38" t="s">
        <v>69</v>
      </c>
      <c r="B85" s="21" t="s">
        <v>109</v>
      </c>
      <c r="C85" s="21" t="s">
        <v>65</v>
      </c>
      <c r="D85" s="28">
        <v>3000</v>
      </c>
      <c r="E85" s="22">
        <v>3000</v>
      </c>
      <c r="F85" s="22">
        <v>3000</v>
      </c>
    </row>
    <row r="86" spans="1:6" ht="49.5" x14ac:dyDescent="0.2">
      <c r="A86" s="20" t="s">
        <v>108</v>
      </c>
      <c r="B86" s="21" t="s">
        <v>110</v>
      </c>
      <c r="C86" s="31"/>
      <c r="D86" s="28">
        <f t="shared" ref="D86:F88" si="13">D87</f>
        <v>1509</v>
      </c>
      <c r="E86" s="22">
        <f t="shared" si="13"/>
        <v>1509</v>
      </c>
      <c r="F86" s="22">
        <f t="shared" si="13"/>
        <v>1509</v>
      </c>
    </row>
    <row r="87" spans="1:6" ht="49.5" x14ac:dyDescent="0.25">
      <c r="A87" s="25" t="s">
        <v>66</v>
      </c>
      <c r="B87" s="21" t="s">
        <v>111</v>
      </c>
      <c r="C87" s="21"/>
      <c r="D87" s="28">
        <f t="shared" si="13"/>
        <v>1509</v>
      </c>
      <c r="E87" s="22">
        <f t="shared" si="13"/>
        <v>1509</v>
      </c>
      <c r="F87" s="22">
        <f t="shared" si="13"/>
        <v>1509</v>
      </c>
    </row>
    <row r="88" spans="1:6" ht="16.5" x14ac:dyDescent="0.25">
      <c r="A88" s="38" t="s">
        <v>68</v>
      </c>
      <c r="B88" s="21" t="s">
        <v>111</v>
      </c>
      <c r="C88" s="21" t="s">
        <v>67</v>
      </c>
      <c r="D88" s="28">
        <f t="shared" si="13"/>
        <v>1509</v>
      </c>
      <c r="E88" s="22">
        <f t="shared" si="13"/>
        <v>1509</v>
      </c>
      <c r="F88" s="22">
        <f t="shared" si="13"/>
        <v>1509</v>
      </c>
    </row>
    <row r="89" spans="1:6" ht="16.5" x14ac:dyDescent="0.25">
      <c r="A89" s="38" t="s">
        <v>69</v>
      </c>
      <c r="B89" s="21" t="s">
        <v>111</v>
      </c>
      <c r="C89" s="21" t="s">
        <v>65</v>
      </c>
      <c r="D89" s="28">
        <v>1509</v>
      </c>
      <c r="E89" s="22">
        <v>1509</v>
      </c>
      <c r="F89" s="22">
        <v>1509</v>
      </c>
    </row>
    <row r="90" spans="1:6" s="4" customFormat="1" ht="99" x14ac:dyDescent="0.2">
      <c r="A90" s="10" t="s">
        <v>187</v>
      </c>
      <c r="B90" s="39" t="s">
        <v>48</v>
      </c>
      <c r="C90" s="39"/>
      <c r="D90" s="90">
        <f>D91</f>
        <v>15000</v>
      </c>
      <c r="E90" s="19">
        <f t="shared" ref="D90:F93" si="14">E91</f>
        <v>15000</v>
      </c>
      <c r="F90" s="19">
        <f t="shared" si="14"/>
        <v>15000</v>
      </c>
    </row>
    <row r="91" spans="1:6" ht="16.5" x14ac:dyDescent="0.2">
      <c r="A91" s="6" t="s">
        <v>112</v>
      </c>
      <c r="B91" s="21" t="s">
        <v>113</v>
      </c>
      <c r="C91" s="33"/>
      <c r="D91" s="28">
        <f t="shared" si="14"/>
        <v>15000</v>
      </c>
      <c r="E91" s="22">
        <f t="shared" si="14"/>
        <v>15000</v>
      </c>
      <c r="F91" s="22">
        <f t="shared" si="14"/>
        <v>15000</v>
      </c>
    </row>
    <row r="92" spans="1:6" ht="33" x14ac:dyDescent="0.25">
      <c r="A92" s="27" t="s">
        <v>234</v>
      </c>
      <c r="B92" s="29" t="s">
        <v>237</v>
      </c>
      <c r="C92" s="29"/>
      <c r="D92" s="28">
        <f t="shared" si="14"/>
        <v>15000</v>
      </c>
      <c r="E92" s="22">
        <f t="shared" si="14"/>
        <v>15000</v>
      </c>
      <c r="F92" s="22">
        <f t="shared" si="14"/>
        <v>15000</v>
      </c>
    </row>
    <row r="93" spans="1:6" ht="16.5" x14ac:dyDescent="0.25">
      <c r="A93" s="24" t="s">
        <v>26</v>
      </c>
      <c r="B93" s="29" t="s">
        <v>237</v>
      </c>
      <c r="C93" s="33" t="s">
        <v>29</v>
      </c>
      <c r="D93" s="28">
        <f t="shared" si="14"/>
        <v>15000</v>
      </c>
      <c r="E93" s="22">
        <f t="shared" si="14"/>
        <v>15000</v>
      </c>
      <c r="F93" s="22">
        <f t="shared" si="14"/>
        <v>15000</v>
      </c>
    </row>
    <row r="94" spans="1:6" ht="66" x14ac:dyDescent="0.25">
      <c r="A94" s="27" t="s">
        <v>214</v>
      </c>
      <c r="B94" s="29" t="s">
        <v>237</v>
      </c>
      <c r="C94" s="33" t="s">
        <v>12</v>
      </c>
      <c r="D94" s="28">
        <v>15000</v>
      </c>
      <c r="E94" s="22">
        <v>15000</v>
      </c>
      <c r="F94" s="22">
        <v>15000</v>
      </c>
    </row>
    <row r="95" spans="1:6" s="4" customFormat="1" ht="87" customHeight="1" x14ac:dyDescent="0.2">
      <c r="A95" s="10" t="s">
        <v>188</v>
      </c>
      <c r="B95" s="18" t="s">
        <v>49</v>
      </c>
      <c r="C95" s="31"/>
      <c r="D95" s="90">
        <f>D96+D105+D109</f>
        <v>880783.48</v>
      </c>
      <c r="E95" s="19">
        <f>E96+E105+E109</f>
        <v>57719</v>
      </c>
      <c r="F95" s="19">
        <f>F96+F105+F109</f>
        <v>57991.67</v>
      </c>
    </row>
    <row r="96" spans="1:6" s="4" customFormat="1" ht="70.5" customHeight="1" x14ac:dyDescent="0.2">
      <c r="A96" s="6" t="s">
        <v>185</v>
      </c>
      <c r="B96" s="21" t="s">
        <v>135</v>
      </c>
      <c r="C96" s="31"/>
      <c r="D96" s="22">
        <f>D97+D100</f>
        <v>455783.48</v>
      </c>
      <c r="E96" s="22">
        <f>E97+E100</f>
        <v>57719</v>
      </c>
      <c r="F96" s="22">
        <f>F97+F100</f>
        <v>57991.67</v>
      </c>
    </row>
    <row r="97" spans="1:6" s="4" customFormat="1" ht="33" x14ac:dyDescent="0.25">
      <c r="A97" s="27" t="s">
        <v>225</v>
      </c>
      <c r="B97" s="21" t="s">
        <v>224</v>
      </c>
      <c r="C97" s="31"/>
      <c r="D97" s="28">
        <f t="shared" ref="D97:F98" si="15">D98</f>
        <v>47927</v>
      </c>
      <c r="E97" s="22">
        <f t="shared" si="15"/>
        <v>57719</v>
      </c>
      <c r="F97" s="22">
        <f t="shared" si="15"/>
        <v>57991.67</v>
      </c>
    </row>
    <row r="98" spans="1:6" ht="33" x14ac:dyDescent="0.2">
      <c r="A98" s="26" t="s">
        <v>272</v>
      </c>
      <c r="B98" s="21" t="s">
        <v>224</v>
      </c>
      <c r="C98" s="29" t="s">
        <v>30</v>
      </c>
      <c r="D98" s="22">
        <f t="shared" si="15"/>
        <v>47927</v>
      </c>
      <c r="E98" s="22">
        <f t="shared" si="15"/>
        <v>57719</v>
      </c>
      <c r="F98" s="22">
        <f t="shared" si="15"/>
        <v>57991.67</v>
      </c>
    </row>
    <row r="99" spans="1:6" ht="33.75" customHeight="1" x14ac:dyDescent="0.25">
      <c r="A99" s="23" t="s">
        <v>25</v>
      </c>
      <c r="B99" s="21" t="s">
        <v>224</v>
      </c>
      <c r="C99" s="29" t="s">
        <v>24</v>
      </c>
      <c r="D99" s="22">
        <v>47927</v>
      </c>
      <c r="E99" s="22">
        <v>57719</v>
      </c>
      <c r="F99" s="22">
        <v>57991.67</v>
      </c>
    </row>
    <row r="100" spans="1:6" ht="19.5" customHeight="1" x14ac:dyDescent="0.25">
      <c r="A100" s="23" t="s">
        <v>298</v>
      </c>
      <c r="B100" s="21" t="s">
        <v>297</v>
      </c>
      <c r="C100" s="29"/>
      <c r="D100" s="22">
        <f>D101+D103</f>
        <v>407856.48</v>
      </c>
      <c r="E100" s="22">
        <f>E101+E103</f>
        <v>0</v>
      </c>
      <c r="F100" s="22">
        <f>F101+F103</f>
        <v>0</v>
      </c>
    </row>
    <row r="101" spans="1:6" ht="33.75" customHeight="1" x14ac:dyDescent="0.2">
      <c r="A101" s="26" t="s">
        <v>272</v>
      </c>
      <c r="B101" s="21" t="s">
        <v>297</v>
      </c>
      <c r="C101" s="29" t="s">
        <v>30</v>
      </c>
      <c r="D101" s="22">
        <f t="shared" ref="D101:F101" si="16">D102</f>
        <v>307856.48</v>
      </c>
      <c r="E101" s="22">
        <f t="shared" si="16"/>
        <v>0</v>
      </c>
      <c r="F101" s="22">
        <f t="shared" si="16"/>
        <v>0</v>
      </c>
    </row>
    <row r="102" spans="1:6" ht="33.75" customHeight="1" x14ac:dyDescent="0.25">
      <c r="A102" s="23" t="s">
        <v>25</v>
      </c>
      <c r="B102" s="21" t="s">
        <v>297</v>
      </c>
      <c r="C102" s="29" t="s">
        <v>24</v>
      </c>
      <c r="D102" s="22">
        <v>307856.48</v>
      </c>
      <c r="E102" s="22">
        <v>0</v>
      </c>
      <c r="F102" s="22">
        <v>0</v>
      </c>
    </row>
    <row r="103" spans="1:6" ht="19.5" customHeight="1" x14ac:dyDescent="0.25">
      <c r="A103" s="23" t="s">
        <v>26</v>
      </c>
      <c r="B103" s="21" t="s">
        <v>297</v>
      </c>
      <c r="C103" s="29" t="s">
        <v>29</v>
      </c>
      <c r="D103" s="22">
        <f>D104</f>
        <v>100000</v>
      </c>
      <c r="E103" s="22">
        <f>E104</f>
        <v>0</v>
      </c>
      <c r="F103" s="22">
        <f>F104</f>
        <v>0</v>
      </c>
    </row>
    <row r="104" spans="1:6" ht="63" customHeight="1" x14ac:dyDescent="0.25">
      <c r="A104" s="23" t="s">
        <v>340</v>
      </c>
      <c r="B104" s="21" t="s">
        <v>297</v>
      </c>
      <c r="C104" s="29" t="s">
        <v>12</v>
      </c>
      <c r="D104" s="22">
        <v>100000</v>
      </c>
      <c r="E104" s="22">
        <v>0</v>
      </c>
      <c r="F104" s="22">
        <v>0</v>
      </c>
    </row>
    <row r="105" spans="1:6" ht="48" customHeight="1" x14ac:dyDescent="0.2">
      <c r="A105" s="98" t="s">
        <v>284</v>
      </c>
      <c r="B105" s="21" t="s">
        <v>282</v>
      </c>
      <c r="C105" s="29"/>
      <c r="D105" s="28">
        <f>D106</f>
        <v>225000</v>
      </c>
      <c r="E105" s="22">
        <f t="shared" ref="E105:F105" si="17">E106</f>
        <v>0</v>
      </c>
      <c r="F105" s="22">
        <f t="shared" si="17"/>
        <v>0</v>
      </c>
    </row>
    <row r="106" spans="1:6" ht="20.25" customHeight="1" x14ac:dyDescent="0.2">
      <c r="A106" s="86" t="s">
        <v>285</v>
      </c>
      <c r="B106" s="21" t="s">
        <v>283</v>
      </c>
      <c r="C106" s="29"/>
      <c r="D106" s="28">
        <f>D107</f>
        <v>225000</v>
      </c>
      <c r="E106" s="22">
        <f t="shared" ref="E106:F106" si="18">E107</f>
        <v>0</v>
      </c>
      <c r="F106" s="22">
        <f t="shared" si="18"/>
        <v>0</v>
      </c>
    </row>
    <row r="107" spans="1:6" ht="33.75" customHeight="1" x14ac:dyDescent="0.2">
      <c r="A107" s="86" t="s">
        <v>281</v>
      </c>
      <c r="B107" s="21" t="s">
        <v>283</v>
      </c>
      <c r="C107" s="29" t="s">
        <v>30</v>
      </c>
      <c r="D107" s="28">
        <f>D108</f>
        <v>225000</v>
      </c>
      <c r="E107" s="22">
        <f t="shared" ref="E107:F107" si="19">E108</f>
        <v>0</v>
      </c>
      <c r="F107" s="22">
        <f t="shared" si="19"/>
        <v>0</v>
      </c>
    </row>
    <row r="108" spans="1:6" ht="33.75" customHeight="1" x14ac:dyDescent="0.2">
      <c r="A108" s="87" t="s">
        <v>25</v>
      </c>
      <c r="B108" s="21" t="s">
        <v>283</v>
      </c>
      <c r="C108" s="29" t="s">
        <v>24</v>
      </c>
      <c r="D108" s="28">
        <v>225000</v>
      </c>
      <c r="E108" s="22">
        <v>0</v>
      </c>
      <c r="F108" s="22">
        <v>0</v>
      </c>
    </row>
    <row r="109" spans="1:6" ht="17.25" customHeight="1" x14ac:dyDescent="0.2">
      <c r="A109" s="87" t="s">
        <v>293</v>
      </c>
      <c r="B109" s="21" t="s">
        <v>292</v>
      </c>
      <c r="C109" s="29"/>
      <c r="D109" s="28">
        <f t="shared" ref="D109:F111" si="20">D110</f>
        <v>200000</v>
      </c>
      <c r="E109" s="22">
        <f t="shared" si="20"/>
        <v>0</v>
      </c>
      <c r="F109" s="22">
        <f t="shared" si="20"/>
        <v>0</v>
      </c>
    </row>
    <row r="110" spans="1:6" ht="30" customHeight="1" x14ac:dyDescent="0.2">
      <c r="A110" s="87" t="s">
        <v>295</v>
      </c>
      <c r="B110" s="21" t="s">
        <v>294</v>
      </c>
      <c r="C110" s="29"/>
      <c r="D110" s="28">
        <f t="shared" si="20"/>
        <v>200000</v>
      </c>
      <c r="E110" s="22">
        <f t="shared" si="20"/>
        <v>0</v>
      </c>
      <c r="F110" s="22">
        <f t="shared" si="20"/>
        <v>0</v>
      </c>
    </row>
    <row r="111" spans="1:6" ht="33.75" customHeight="1" x14ac:dyDescent="0.2">
      <c r="A111" s="86" t="s">
        <v>281</v>
      </c>
      <c r="B111" s="21" t="s">
        <v>294</v>
      </c>
      <c r="C111" s="29" t="s">
        <v>30</v>
      </c>
      <c r="D111" s="28">
        <f t="shared" si="20"/>
        <v>200000</v>
      </c>
      <c r="E111" s="22">
        <f t="shared" si="20"/>
        <v>0</v>
      </c>
      <c r="F111" s="22">
        <f t="shared" si="20"/>
        <v>0</v>
      </c>
    </row>
    <row r="112" spans="1:6" ht="33.75" customHeight="1" x14ac:dyDescent="0.2">
      <c r="A112" s="87" t="s">
        <v>25</v>
      </c>
      <c r="B112" s="21" t="s">
        <v>294</v>
      </c>
      <c r="C112" s="29" t="s">
        <v>24</v>
      </c>
      <c r="D112" s="28">
        <v>200000</v>
      </c>
      <c r="E112" s="22">
        <v>0</v>
      </c>
      <c r="F112" s="22">
        <v>0</v>
      </c>
    </row>
    <row r="113" spans="1:6" s="4" customFormat="1" ht="64.5" customHeight="1" x14ac:dyDescent="0.2">
      <c r="A113" s="9" t="s">
        <v>189</v>
      </c>
      <c r="B113" s="39" t="s">
        <v>47</v>
      </c>
      <c r="C113" s="31"/>
      <c r="D113" s="19">
        <f t="shared" ref="D113:F116" si="21">D114</f>
        <v>127000</v>
      </c>
      <c r="E113" s="19">
        <f t="shared" si="21"/>
        <v>127000</v>
      </c>
      <c r="F113" s="19">
        <f t="shared" si="21"/>
        <v>127000</v>
      </c>
    </row>
    <row r="114" spans="1:6" ht="33" x14ac:dyDescent="0.2">
      <c r="A114" s="5" t="s">
        <v>114</v>
      </c>
      <c r="B114" s="33" t="s">
        <v>115</v>
      </c>
      <c r="C114" s="29"/>
      <c r="D114" s="22">
        <f t="shared" si="21"/>
        <v>127000</v>
      </c>
      <c r="E114" s="22">
        <f t="shared" si="21"/>
        <v>127000</v>
      </c>
      <c r="F114" s="22">
        <f t="shared" si="21"/>
        <v>127000</v>
      </c>
    </row>
    <row r="115" spans="1:6" ht="49.5" x14ac:dyDescent="0.25">
      <c r="A115" s="27" t="s">
        <v>219</v>
      </c>
      <c r="B115" s="33" t="s">
        <v>218</v>
      </c>
      <c r="C115" s="29"/>
      <c r="D115" s="22">
        <f t="shared" si="21"/>
        <v>127000</v>
      </c>
      <c r="E115" s="22">
        <f t="shared" si="21"/>
        <v>127000</v>
      </c>
      <c r="F115" s="22">
        <f t="shared" si="21"/>
        <v>127000</v>
      </c>
    </row>
    <row r="116" spans="1:6" ht="33" x14ac:dyDescent="0.2">
      <c r="A116" s="26" t="s">
        <v>272</v>
      </c>
      <c r="B116" s="33" t="s">
        <v>218</v>
      </c>
      <c r="C116" s="29" t="s">
        <v>30</v>
      </c>
      <c r="D116" s="22">
        <f t="shared" si="21"/>
        <v>127000</v>
      </c>
      <c r="E116" s="22">
        <f t="shared" si="21"/>
        <v>127000</v>
      </c>
      <c r="F116" s="22">
        <f t="shared" si="21"/>
        <v>127000</v>
      </c>
    </row>
    <row r="117" spans="1:6" ht="32.25" customHeight="1" x14ac:dyDescent="0.25">
      <c r="A117" s="23" t="s">
        <v>25</v>
      </c>
      <c r="B117" s="33" t="s">
        <v>218</v>
      </c>
      <c r="C117" s="29" t="s">
        <v>24</v>
      </c>
      <c r="D117" s="22">
        <v>127000</v>
      </c>
      <c r="E117" s="22">
        <v>127000</v>
      </c>
      <c r="F117" s="22">
        <v>127000</v>
      </c>
    </row>
    <row r="118" spans="1:6" s="4" customFormat="1" ht="49.5" x14ac:dyDescent="0.25">
      <c r="A118" s="40" t="s">
        <v>190</v>
      </c>
      <c r="B118" s="18" t="s">
        <v>70</v>
      </c>
      <c r="C118" s="39"/>
      <c r="D118" s="90">
        <f t="shared" ref="D118:F121" si="22">D119</f>
        <v>645454.6</v>
      </c>
      <c r="E118" s="19">
        <f t="shared" si="22"/>
        <v>600000</v>
      </c>
      <c r="F118" s="19">
        <f t="shared" si="22"/>
        <v>600000</v>
      </c>
    </row>
    <row r="119" spans="1:6" ht="49.5" x14ac:dyDescent="0.25">
      <c r="A119" s="32" t="s">
        <v>118</v>
      </c>
      <c r="B119" s="21" t="s">
        <v>117</v>
      </c>
      <c r="C119" s="33"/>
      <c r="D119" s="28">
        <f t="shared" si="22"/>
        <v>645454.6</v>
      </c>
      <c r="E119" s="22">
        <f t="shared" si="22"/>
        <v>600000</v>
      </c>
      <c r="F119" s="22">
        <f t="shared" si="22"/>
        <v>600000</v>
      </c>
    </row>
    <row r="120" spans="1:6" ht="33" x14ac:dyDescent="0.25">
      <c r="A120" s="27" t="s">
        <v>216</v>
      </c>
      <c r="B120" s="21" t="s">
        <v>217</v>
      </c>
      <c r="C120" s="33"/>
      <c r="D120" s="28">
        <f t="shared" si="22"/>
        <v>645454.6</v>
      </c>
      <c r="E120" s="22">
        <f t="shared" si="22"/>
        <v>600000</v>
      </c>
      <c r="F120" s="22">
        <f t="shared" si="22"/>
        <v>600000</v>
      </c>
    </row>
    <row r="121" spans="1:6" ht="33" x14ac:dyDescent="0.2">
      <c r="A121" s="26" t="s">
        <v>272</v>
      </c>
      <c r="B121" s="21" t="s">
        <v>217</v>
      </c>
      <c r="C121" s="33" t="s">
        <v>30</v>
      </c>
      <c r="D121" s="28">
        <f t="shared" si="22"/>
        <v>645454.6</v>
      </c>
      <c r="E121" s="22">
        <f t="shared" si="22"/>
        <v>600000</v>
      </c>
      <c r="F121" s="22">
        <f t="shared" si="22"/>
        <v>600000</v>
      </c>
    </row>
    <row r="122" spans="1:6" ht="32.25" customHeight="1" x14ac:dyDescent="0.25">
      <c r="A122" s="23" t="s">
        <v>25</v>
      </c>
      <c r="B122" s="21" t="s">
        <v>217</v>
      </c>
      <c r="C122" s="33" t="s">
        <v>24</v>
      </c>
      <c r="D122" s="28">
        <v>645454.6</v>
      </c>
      <c r="E122" s="22">
        <v>600000</v>
      </c>
      <c r="F122" s="22">
        <v>600000</v>
      </c>
    </row>
    <row r="123" spans="1:6" ht="81.75" customHeight="1" x14ac:dyDescent="0.25">
      <c r="A123" s="41" t="s">
        <v>196</v>
      </c>
      <c r="B123" s="18" t="s">
        <v>197</v>
      </c>
      <c r="C123" s="39"/>
      <c r="D123" s="19">
        <f>D124+D131</f>
        <v>19722355.289999999</v>
      </c>
      <c r="E123" s="19">
        <f>E124+E131</f>
        <v>16600000</v>
      </c>
      <c r="F123" s="19">
        <f>F124+F131</f>
        <v>15740000</v>
      </c>
    </row>
    <row r="124" spans="1:6" ht="15.75" customHeight="1" x14ac:dyDescent="0.25">
      <c r="A124" s="23" t="s">
        <v>240</v>
      </c>
      <c r="B124" s="21" t="s">
        <v>198</v>
      </c>
      <c r="C124" s="33"/>
      <c r="D124" s="22">
        <f>D125+D128</f>
        <v>16690355.289999999</v>
      </c>
      <c r="E124" s="22">
        <f>E125+E128</f>
        <v>14100000</v>
      </c>
      <c r="F124" s="22">
        <f>F125+F128</f>
        <v>14100000</v>
      </c>
    </row>
    <row r="125" spans="1:6" ht="15.75" customHeight="1" x14ac:dyDescent="0.25">
      <c r="A125" s="23" t="s">
        <v>136</v>
      </c>
      <c r="B125" s="29" t="s">
        <v>199</v>
      </c>
      <c r="C125" s="33"/>
      <c r="D125" s="22">
        <f t="shared" ref="D125:F126" si="23">D126</f>
        <v>16090355.289999999</v>
      </c>
      <c r="E125" s="22">
        <f t="shared" si="23"/>
        <v>14000000</v>
      </c>
      <c r="F125" s="22">
        <f t="shared" si="23"/>
        <v>14000000</v>
      </c>
    </row>
    <row r="126" spans="1:6" ht="32.25" customHeight="1" x14ac:dyDescent="0.2">
      <c r="A126" s="42" t="s">
        <v>43</v>
      </c>
      <c r="B126" s="29" t="s">
        <v>199</v>
      </c>
      <c r="C126" s="33" t="s">
        <v>37</v>
      </c>
      <c r="D126" s="22">
        <f t="shared" si="23"/>
        <v>16090355.289999999</v>
      </c>
      <c r="E126" s="22">
        <f t="shared" si="23"/>
        <v>14000000</v>
      </c>
      <c r="F126" s="22">
        <f t="shared" si="23"/>
        <v>14000000</v>
      </c>
    </row>
    <row r="127" spans="1:6" ht="18" customHeight="1" x14ac:dyDescent="0.25">
      <c r="A127" s="25" t="s">
        <v>39</v>
      </c>
      <c r="B127" s="29" t="s">
        <v>199</v>
      </c>
      <c r="C127" s="33" t="s">
        <v>38</v>
      </c>
      <c r="D127" s="22">
        <v>16090355.289999999</v>
      </c>
      <c r="E127" s="22">
        <v>14000000</v>
      </c>
      <c r="F127" s="22">
        <v>14000000</v>
      </c>
    </row>
    <row r="128" spans="1:6" ht="18" customHeight="1" x14ac:dyDescent="0.2">
      <c r="A128" s="43" t="s">
        <v>59</v>
      </c>
      <c r="B128" s="29" t="s">
        <v>260</v>
      </c>
      <c r="C128" s="33"/>
      <c r="D128" s="22">
        <f t="shared" ref="D128:F129" si="24">D129</f>
        <v>600000</v>
      </c>
      <c r="E128" s="22">
        <f t="shared" si="24"/>
        <v>100000</v>
      </c>
      <c r="F128" s="22">
        <f t="shared" si="24"/>
        <v>100000</v>
      </c>
    </row>
    <row r="129" spans="1:6" ht="32.450000000000003" customHeight="1" x14ac:dyDescent="0.2">
      <c r="A129" s="26" t="s">
        <v>272</v>
      </c>
      <c r="B129" s="29" t="s">
        <v>260</v>
      </c>
      <c r="C129" s="33" t="s">
        <v>30</v>
      </c>
      <c r="D129" s="22">
        <f t="shared" si="24"/>
        <v>600000</v>
      </c>
      <c r="E129" s="22">
        <f t="shared" si="24"/>
        <v>100000</v>
      </c>
      <c r="F129" s="22">
        <f t="shared" si="24"/>
        <v>100000</v>
      </c>
    </row>
    <row r="130" spans="1:6" ht="36" customHeight="1" x14ac:dyDescent="0.2">
      <c r="A130" s="44" t="s">
        <v>25</v>
      </c>
      <c r="B130" s="29" t="s">
        <v>260</v>
      </c>
      <c r="C130" s="33" t="s">
        <v>24</v>
      </c>
      <c r="D130" s="22">
        <v>600000</v>
      </c>
      <c r="E130" s="22">
        <v>100000</v>
      </c>
      <c r="F130" s="22">
        <v>100000</v>
      </c>
    </row>
    <row r="131" spans="1:6" ht="32.25" customHeight="1" x14ac:dyDescent="0.25">
      <c r="A131" s="24" t="s">
        <v>241</v>
      </c>
      <c r="B131" s="33" t="s">
        <v>200</v>
      </c>
      <c r="C131" s="33"/>
      <c r="D131" s="22">
        <f t="shared" ref="D131:F133" si="25">D132</f>
        <v>3032000</v>
      </c>
      <c r="E131" s="22">
        <f t="shared" si="25"/>
        <v>2500000</v>
      </c>
      <c r="F131" s="22">
        <f t="shared" si="25"/>
        <v>1640000</v>
      </c>
    </row>
    <row r="132" spans="1:6" ht="18" customHeight="1" x14ac:dyDescent="0.25">
      <c r="A132" s="25" t="s">
        <v>13</v>
      </c>
      <c r="B132" s="29" t="s">
        <v>201</v>
      </c>
      <c r="C132" s="29"/>
      <c r="D132" s="22">
        <f t="shared" si="25"/>
        <v>3032000</v>
      </c>
      <c r="E132" s="22">
        <f t="shared" si="25"/>
        <v>2500000</v>
      </c>
      <c r="F132" s="22">
        <f t="shared" si="25"/>
        <v>1640000</v>
      </c>
    </row>
    <row r="133" spans="1:6" ht="32.25" customHeight="1" x14ac:dyDescent="0.2">
      <c r="A133" s="26" t="s">
        <v>272</v>
      </c>
      <c r="B133" s="29" t="s">
        <v>201</v>
      </c>
      <c r="C133" s="29" t="s">
        <v>30</v>
      </c>
      <c r="D133" s="22">
        <f t="shared" si="25"/>
        <v>3032000</v>
      </c>
      <c r="E133" s="22">
        <f t="shared" si="25"/>
        <v>2500000</v>
      </c>
      <c r="F133" s="22">
        <f t="shared" si="25"/>
        <v>1640000</v>
      </c>
    </row>
    <row r="134" spans="1:6" ht="32.25" customHeight="1" x14ac:dyDescent="0.25">
      <c r="A134" s="45" t="s">
        <v>25</v>
      </c>
      <c r="B134" s="29" t="s">
        <v>201</v>
      </c>
      <c r="C134" s="29" t="s">
        <v>24</v>
      </c>
      <c r="D134" s="22">
        <v>3032000</v>
      </c>
      <c r="E134" s="22">
        <v>2500000</v>
      </c>
      <c r="F134" s="22">
        <v>1640000</v>
      </c>
    </row>
    <row r="135" spans="1:6" s="4" customFormat="1" ht="82.5" x14ac:dyDescent="0.25">
      <c r="A135" s="40" t="s">
        <v>191</v>
      </c>
      <c r="B135" s="39" t="s">
        <v>52</v>
      </c>
      <c r="C135" s="39"/>
      <c r="D135" s="19">
        <f>D136+D140</f>
        <v>21750000</v>
      </c>
      <c r="E135" s="19">
        <f>E136+E140</f>
        <v>19300000</v>
      </c>
      <c r="F135" s="19">
        <f>F136+F140</f>
        <v>19300000</v>
      </c>
    </row>
    <row r="136" spans="1:6" ht="33" x14ac:dyDescent="0.25">
      <c r="A136" s="25" t="s">
        <v>119</v>
      </c>
      <c r="B136" s="33" t="s">
        <v>120</v>
      </c>
      <c r="C136" s="33"/>
      <c r="D136" s="22">
        <f>D137</f>
        <v>14850000</v>
      </c>
      <c r="E136" s="22">
        <f t="shared" ref="D136:F138" si="26">E137</f>
        <v>13500000</v>
      </c>
      <c r="F136" s="22">
        <f t="shared" si="26"/>
        <v>13500000</v>
      </c>
    </row>
    <row r="137" spans="1:6" s="7" customFormat="1" ht="16.5" x14ac:dyDescent="0.25">
      <c r="A137" s="32" t="s">
        <v>41</v>
      </c>
      <c r="B137" s="33" t="s">
        <v>121</v>
      </c>
      <c r="C137" s="33"/>
      <c r="D137" s="22">
        <f t="shared" si="26"/>
        <v>14850000</v>
      </c>
      <c r="E137" s="22">
        <f t="shared" si="26"/>
        <v>13500000</v>
      </c>
      <c r="F137" s="22">
        <f t="shared" si="26"/>
        <v>13500000</v>
      </c>
    </row>
    <row r="138" spans="1:6" ht="32.25" customHeight="1" x14ac:dyDescent="0.25">
      <c r="A138" s="25" t="s">
        <v>43</v>
      </c>
      <c r="B138" s="33" t="s">
        <v>121</v>
      </c>
      <c r="C138" s="33" t="s">
        <v>37</v>
      </c>
      <c r="D138" s="22">
        <f t="shared" si="26"/>
        <v>14850000</v>
      </c>
      <c r="E138" s="22">
        <f t="shared" si="26"/>
        <v>13500000</v>
      </c>
      <c r="F138" s="22">
        <f t="shared" si="26"/>
        <v>13500000</v>
      </c>
    </row>
    <row r="139" spans="1:6" ht="16.5" x14ac:dyDescent="0.25">
      <c r="A139" s="25" t="s">
        <v>39</v>
      </c>
      <c r="B139" s="33" t="s">
        <v>121</v>
      </c>
      <c r="C139" s="33" t="s">
        <v>38</v>
      </c>
      <c r="D139" s="22">
        <v>14850000</v>
      </c>
      <c r="E139" s="22">
        <v>13500000</v>
      </c>
      <c r="F139" s="22">
        <v>13500000</v>
      </c>
    </row>
    <row r="140" spans="1:6" ht="18.75" customHeight="1" x14ac:dyDescent="0.25">
      <c r="A140" s="25" t="s">
        <v>122</v>
      </c>
      <c r="B140" s="33" t="s">
        <v>123</v>
      </c>
      <c r="C140" s="33"/>
      <c r="D140" s="22">
        <f t="shared" ref="D140:F142" si="27">D141</f>
        <v>6900000</v>
      </c>
      <c r="E140" s="22">
        <f t="shared" si="27"/>
        <v>5800000</v>
      </c>
      <c r="F140" s="22">
        <f t="shared" si="27"/>
        <v>5800000</v>
      </c>
    </row>
    <row r="141" spans="1:6" s="7" customFormat="1" ht="16.5" x14ac:dyDescent="0.25">
      <c r="A141" s="24" t="s">
        <v>14</v>
      </c>
      <c r="B141" s="33" t="s">
        <v>124</v>
      </c>
      <c r="C141" s="34"/>
      <c r="D141" s="22">
        <f t="shared" si="27"/>
        <v>6900000</v>
      </c>
      <c r="E141" s="22">
        <f t="shared" si="27"/>
        <v>5800000</v>
      </c>
      <c r="F141" s="22">
        <f t="shared" si="27"/>
        <v>5800000</v>
      </c>
    </row>
    <row r="142" spans="1:6" ht="32.25" customHeight="1" x14ac:dyDescent="0.2">
      <c r="A142" s="42" t="s">
        <v>43</v>
      </c>
      <c r="B142" s="33" t="s">
        <v>124</v>
      </c>
      <c r="C142" s="33" t="s">
        <v>37</v>
      </c>
      <c r="D142" s="22">
        <f t="shared" si="27"/>
        <v>6900000</v>
      </c>
      <c r="E142" s="22">
        <f t="shared" si="27"/>
        <v>5800000</v>
      </c>
      <c r="F142" s="22">
        <f t="shared" si="27"/>
        <v>5800000</v>
      </c>
    </row>
    <row r="143" spans="1:6" ht="18" customHeight="1" x14ac:dyDescent="0.25">
      <c r="A143" s="25" t="s">
        <v>39</v>
      </c>
      <c r="B143" s="33" t="s">
        <v>124</v>
      </c>
      <c r="C143" s="33" t="s">
        <v>38</v>
      </c>
      <c r="D143" s="22">
        <v>6900000</v>
      </c>
      <c r="E143" s="22">
        <v>5800000</v>
      </c>
      <c r="F143" s="22">
        <v>5800000</v>
      </c>
    </row>
    <row r="144" spans="1:6" s="4" customFormat="1" ht="87.75" customHeight="1" x14ac:dyDescent="0.25">
      <c r="A144" s="8" t="s">
        <v>262</v>
      </c>
      <c r="B144" s="39" t="s">
        <v>263</v>
      </c>
      <c r="C144" s="39"/>
      <c r="D144" s="90">
        <f>D145+D149</f>
        <v>4035000</v>
      </c>
      <c r="E144" s="19">
        <f>E145+E149</f>
        <v>4500000</v>
      </c>
      <c r="F144" s="19">
        <f>F145+F149</f>
        <v>5000000</v>
      </c>
    </row>
    <row r="145" spans="1:6" s="4" customFormat="1" ht="45" customHeight="1" x14ac:dyDescent="0.25">
      <c r="A145" s="94" t="s">
        <v>279</v>
      </c>
      <c r="B145" s="33" t="s">
        <v>277</v>
      </c>
      <c r="C145" s="33"/>
      <c r="D145" s="28">
        <f t="shared" ref="D145:F147" si="28">D146</f>
        <v>35000</v>
      </c>
      <c r="E145" s="22">
        <f t="shared" si="28"/>
        <v>0</v>
      </c>
      <c r="F145" s="22">
        <f t="shared" si="28"/>
        <v>0</v>
      </c>
    </row>
    <row r="146" spans="1:6" s="4" customFormat="1" ht="15" customHeight="1" x14ac:dyDescent="0.2">
      <c r="A146" s="95" t="s">
        <v>280</v>
      </c>
      <c r="B146" s="33" t="s">
        <v>278</v>
      </c>
      <c r="C146" s="33"/>
      <c r="D146" s="28">
        <f t="shared" si="28"/>
        <v>35000</v>
      </c>
      <c r="E146" s="22">
        <f t="shared" si="28"/>
        <v>0</v>
      </c>
      <c r="F146" s="22">
        <f t="shared" si="28"/>
        <v>0</v>
      </c>
    </row>
    <row r="147" spans="1:6" s="4" customFormat="1" ht="36.75" customHeight="1" x14ac:dyDescent="0.2">
      <c r="A147" s="86" t="s">
        <v>281</v>
      </c>
      <c r="B147" s="33" t="s">
        <v>278</v>
      </c>
      <c r="C147" s="33" t="s">
        <v>30</v>
      </c>
      <c r="D147" s="28">
        <f t="shared" si="28"/>
        <v>35000</v>
      </c>
      <c r="E147" s="22">
        <f t="shared" si="28"/>
        <v>0</v>
      </c>
      <c r="F147" s="22">
        <f t="shared" si="28"/>
        <v>0</v>
      </c>
    </row>
    <row r="148" spans="1:6" s="4" customFormat="1" ht="33.75" customHeight="1" x14ac:dyDescent="0.25">
      <c r="A148" s="45" t="s">
        <v>25</v>
      </c>
      <c r="B148" s="33" t="s">
        <v>278</v>
      </c>
      <c r="C148" s="33" t="s">
        <v>24</v>
      </c>
      <c r="D148" s="28">
        <v>35000</v>
      </c>
      <c r="E148" s="22">
        <v>0</v>
      </c>
      <c r="F148" s="22">
        <v>0</v>
      </c>
    </row>
    <row r="149" spans="1:6" s="4" customFormat="1" ht="48" customHeight="1" x14ac:dyDescent="0.25">
      <c r="A149" s="25" t="s">
        <v>264</v>
      </c>
      <c r="B149" s="33" t="s">
        <v>265</v>
      </c>
      <c r="C149" s="33"/>
      <c r="D149" s="22">
        <f t="shared" ref="D149:F151" si="29">D150</f>
        <v>4000000</v>
      </c>
      <c r="E149" s="22">
        <f t="shared" si="29"/>
        <v>4500000</v>
      </c>
      <c r="F149" s="22">
        <f t="shared" si="29"/>
        <v>5000000</v>
      </c>
    </row>
    <row r="150" spans="1:6" s="4" customFormat="1" ht="31.5" customHeight="1" x14ac:dyDescent="0.25">
      <c r="A150" s="25" t="s">
        <v>266</v>
      </c>
      <c r="B150" s="33" t="s">
        <v>270</v>
      </c>
      <c r="C150" s="33"/>
      <c r="D150" s="22">
        <f t="shared" si="29"/>
        <v>4000000</v>
      </c>
      <c r="E150" s="22">
        <f t="shared" si="29"/>
        <v>4500000</v>
      </c>
      <c r="F150" s="22">
        <f t="shared" si="29"/>
        <v>5000000</v>
      </c>
    </row>
    <row r="151" spans="1:6" s="4" customFormat="1" ht="36" customHeight="1" x14ac:dyDescent="0.2">
      <c r="A151" s="26" t="s">
        <v>272</v>
      </c>
      <c r="B151" s="33" t="s">
        <v>270</v>
      </c>
      <c r="C151" s="33" t="s">
        <v>30</v>
      </c>
      <c r="D151" s="22">
        <f t="shared" si="29"/>
        <v>4000000</v>
      </c>
      <c r="E151" s="22">
        <f t="shared" si="29"/>
        <v>4500000</v>
      </c>
      <c r="F151" s="22">
        <f t="shared" si="29"/>
        <v>5000000</v>
      </c>
    </row>
    <row r="152" spans="1:6" s="4" customFormat="1" ht="35.25" customHeight="1" x14ac:dyDescent="0.2">
      <c r="A152" s="44" t="s">
        <v>25</v>
      </c>
      <c r="B152" s="33" t="s">
        <v>270</v>
      </c>
      <c r="C152" s="33" t="s">
        <v>24</v>
      </c>
      <c r="D152" s="22">
        <v>4000000</v>
      </c>
      <c r="E152" s="22">
        <v>4500000</v>
      </c>
      <c r="F152" s="22">
        <v>5000000</v>
      </c>
    </row>
    <row r="153" spans="1:6" ht="66.75" customHeight="1" x14ac:dyDescent="0.25">
      <c r="A153" s="8" t="s">
        <v>192</v>
      </c>
      <c r="B153" s="39" t="s">
        <v>46</v>
      </c>
      <c r="C153" s="18"/>
      <c r="D153" s="90">
        <f>D164+D154+D168+D172</f>
        <v>24905560.399999999</v>
      </c>
      <c r="E153" s="19">
        <f>E164+E154+E168+E172</f>
        <v>35285714.789999999</v>
      </c>
      <c r="F153" s="19">
        <f>F164+F154+F168+F172</f>
        <v>3668108.38</v>
      </c>
    </row>
    <row r="154" spans="1:6" ht="48" customHeight="1" x14ac:dyDescent="0.2">
      <c r="A154" s="6" t="s">
        <v>339</v>
      </c>
      <c r="B154" s="33" t="s">
        <v>125</v>
      </c>
      <c r="C154" s="21"/>
      <c r="D154" s="28">
        <f>D155+D159+D161</f>
        <v>11644141.42</v>
      </c>
      <c r="E154" s="22">
        <f>E155+E159+E161</f>
        <v>130316.44</v>
      </c>
      <c r="F154" s="22">
        <f>F155+F159+F161</f>
        <v>2130000</v>
      </c>
    </row>
    <row r="155" spans="1:6" ht="82.5" customHeight="1" x14ac:dyDescent="0.2">
      <c r="A155" s="14" t="s">
        <v>314</v>
      </c>
      <c r="B155" s="33" t="s">
        <v>313</v>
      </c>
      <c r="C155" s="21"/>
      <c r="D155" s="28">
        <f t="shared" ref="D155:F156" si="30">D156</f>
        <v>9375202.3599999994</v>
      </c>
      <c r="E155" s="22">
        <f t="shared" si="30"/>
        <v>0</v>
      </c>
      <c r="F155" s="22">
        <f t="shared" si="30"/>
        <v>0</v>
      </c>
    </row>
    <row r="156" spans="1:6" ht="36" customHeight="1" x14ac:dyDescent="0.2">
      <c r="A156" s="26" t="s">
        <v>272</v>
      </c>
      <c r="B156" s="33" t="s">
        <v>313</v>
      </c>
      <c r="C156" s="21" t="s">
        <v>30</v>
      </c>
      <c r="D156" s="28">
        <f t="shared" si="30"/>
        <v>9375202.3599999994</v>
      </c>
      <c r="E156" s="22">
        <f t="shared" si="30"/>
        <v>0</v>
      </c>
      <c r="F156" s="22">
        <f t="shared" si="30"/>
        <v>0</v>
      </c>
    </row>
    <row r="157" spans="1:6" ht="36" customHeight="1" x14ac:dyDescent="0.25">
      <c r="A157" s="45" t="s">
        <v>25</v>
      </c>
      <c r="B157" s="33" t="s">
        <v>313</v>
      </c>
      <c r="C157" s="21" t="s">
        <v>24</v>
      </c>
      <c r="D157" s="28">
        <v>9375202.3599999994</v>
      </c>
      <c r="E157" s="22">
        <v>0</v>
      </c>
      <c r="F157" s="22">
        <v>0</v>
      </c>
    </row>
    <row r="158" spans="1:6" ht="78" customHeight="1" x14ac:dyDescent="0.25">
      <c r="A158" s="45" t="s">
        <v>316</v>
      </c>
      <c r="B158" s="33" t="s">
        <v>315</v>
      </c>
      <c r="C158" s="21"/>
      <c r="D158" s="28">
        <f t="shared" ref="D158:F159" si="31">D159</f>
        <v>1827950.58</v>
      </c>
      <c r="E158" s="22">
        <f t="shared" si="31"/>
        <v>0</v>
      </c>
      <c r="F158" s="22">
        <f t="shared" si="31"/>
        <v>0</v>
      </c>
    </row>
    <row r="159" spans="1:6" ht="36" customHeight="1" x14ac:dyDescent="0.2">
      <c r="A159" s="26" t="s">
        <v>272</v>
      </c>
      <c r="B159" s="33" t="s">
        <v>315</v>
      </c>
      <c r="C159" s="21" t="s">
        <v>30</v>
      </c>
      <c r="D159" s="28">
        <f t="shared" si="31"/>
        <v>1827950.58</v>
      </c>
      <c r="E159" s="22">
        <f t="shared" si="31"/>
        <v>0</v>
      </c>
      <c r="F159" s="22">
        <f t="shared" si="31"/>
        <v>0</v>
      </c>
    </row>
    <row r="160" spans="1:6" ht="36" customHeight="1" x14ac:dyDescent="0.25">
      <c r="A160" s="45" t="s">
        <v>25</v>
      </c>
      <c r="B160" s="33" t="s">
        <v>315</v>
      </c>
      <c r="C160" s="21" t="s">
        <v>24</v>
      </c>
      <c r="D160" s="28">
        <v>1827950.58</v>
      </c>
      <c r="E160" s="22">
        <v>0</v>
      </c>
      <c r="F160" s="22">
        <v>0</v>
      </c>
    </row>
    <row r="161" spans="1:6" ht="33.75" customHeight="1" x14ac:dyDescent="0.2">
      <c r="A161" s="6" t="s">
        <v>126</v>
      </c>
      <c r="B161" s="33" t="s">
        <v>215</v>
      </c>
      <c r="C161" s="21"/>
      <c r="D161" s="28">
        <f>D162</f>
        <v>440988.48</v>
      </c>
      <c r="E161" s="22">
        <f t="shared" ref="E161:F162" si="32">E162</f>
        <v>130316.44</v>
      </c>
      <c r="F161" s="22">
        <f t="shared" si="32"/>
        <v>2130000</v>
      </c>
    </row>
    <row r="162" spans="1:6" ht="32.25" customHeight="1" x14ac:dyDescent="0.2">
      <c r="A162" s="26" t="s">
        <v>272</v>
      </c>
      <c r="B162" s="33" t="s">
        <v>215</v>
      </c>
      <c r="C162" s="21" t="s">
        <v>30</v>
      </c>
      <c r="D162" s="28">
        <f>D163</f>
        <v>440988.48</v>
      </c>
      <c r="E162" s="22">
        <f t="shared" si="32"/>
        <v>130316.44</v>
      </c>
      <c r="F162" s="22">
        <f t="shared" si="32"/>
        <v>2130000</v>
      </c>
    </row>
    <row r="163" spans="1:6" ht="33" customHeight="1" x14ac:dyDescent="0.25">
      <c r="A163" s="45" t="s">
        <v>25</v>
      </c>
      <c r="B163" s="33" t="s">
        <v>215</v>
      </c>
      <c r="C163" s="21" t="s">
        <v>24</v>
      </c>
      <c r="D163" s="28">
        <v>440988.48</v>
      </c>
      <c r="E163" s="22">
        <v>130316.44</v>
      </c>
      <c r="F163" s="22">
        <v>2130000</v>
      </c>
    </row>
    <row r="164" spans="1:6" ht="32.25" customHeight="1" x14ac:dyDescent="0.2">
      <c r="A164" s="6" t="s">
        <v>317</v>
      </c>
      <c r="B164" s="33" t="s">
        <v>254</v>
      </c>
      <c r="C164" s="21"/>
      <c r="D164" s="28">
        <f>D165</f>
        <v>758186.78</v>
      </c>
      <c r="E164" s="22">
        <f t="shared" ref="D164:F166" si="33">E165</f>
        <v>1130328.79</v>
      </c>
      <c r="F164" s="22">
        <f t="shared" si="33"/>
        <v>1038108.38</v>
      </c>
    </row>
    <row r="165" spans="1:6" ht="34.5" customHeight="1" x14ac:dyDescent="0.2">
      <c r="A165" s="6" t="s">
        <v>126</v>
      </c>
      <c r="B165" s="33" t="s">
        <v>255</v>
      </c>
      <c r="C165" s="21"/>
      <c r="D165" s="28">
        <f t="shared" si="33"/>
        <v>758186.78</v>
      </c>
      <c r="E165" s="22">
        <f t="shared" si="33"/>
        <v>1130328.79</v>
      </c>
      <c r="F165" s="22">
        <f t="shared" si="33"/>
        <v>1038108.38</v>
      </c>
    </row>
    <row r="166" spans="1:6" ht="30.75" customHeight="1" x14ac:dyDescent="0.2">
      <c r="A166" s="26" t="s">
        <v>272</v>
      </c>
      <c r="B166" s="33" t="s">
        <v>255</v>
      </c>
      <c r="C166" s="21" t="s">
        <v>30</v>
      </c>
      <c r="D166" s="28">
        <f t="shared" si="33"/>
        <v>758186.78</v>
      </c>
      <c r="E166" s="22">
        <f t="shared" si="33"/>
        <v>1130328.79</v>
      </c>
      <c r="F166" s="22">
        <f t="shared" si="33"/>
        <v>1038108.38</v>
      </c>
    </row>
    <row r="167" spans="1:6" s="4" customFormat="1" ht="33.75" customHeight="1" x14ac:dyDescent="0.25">
      <c r="A167" s="23" t="s">
        <v>25</v>
      </c>
      <c r="B167" s="33" t="s">
        <v>255</v>
      </c>
      <c r="C167" s="21" t="s">
        <v>24</v>
      </c>
      <c r="D167" s="28">
        <v>758186.78</v>
      </c>
      <c r="E167" s="22">
        <v>1130328.79</v>
      </c>
      <c r="F167" s="22">
        <v>1038108.38</v>
      </c>
    </row>
    <row r="168" spans="1:6" s="4" customFormat="1" ht="66.75" customHeight="1" x14ac:dyDescent="0.2">
      <c r="A168" s="42" t="s">
        <v>296</v>
      </c>
      <c r="B168" s="33" t="s">
        <v>271</v>
      </c>
      <c r="C168" s="21"/>
      <c r="D168" s="28">
        <f t="shared" ref="D168:F170" si="34">D169</f>
        <v>2503232.2000000002</v>
      </c>
      <c r="E168" s="22">
        <f t="shared" si="34"/>
        <v>500000</v>
      </c>
      <c r="F168" s="22">
        <f t="shared" si="34"/>
        <v>500000</v>
      </c>
    </row>
    <row r="169" spans="1:6" s="4" customFormat="1" ht="35.25" customHeight="1" x14ac:dyDescent="0.2">
      <c r="A169" s="6" t="s">
        <v>126</v>
      </c>
      <c r="B169" s="33" t="s">
        <v>256</v>
      </c>
      <c r="C169" s="21"/>
      <c r="D169" s="28">
        <f t="shared" si="34"/>
        <v>2503232.2000000002</v>
      </c>
      <c r="E169" s="22">
        <f t="shared" si="34"/>
        <v>500000</v>
      </c>
      <c r="F169" s="22">
        <f t="shared" si="34"/>
        <v>500000</v>
      </c>
    </row>
    <row r="170" spans="1:6" ht="33.75" customHeight="1" x14ac:dyDescent="0.2">
      <c r="A170" s="26" t="s">
        <v>272</v>
      </c>
      <c r="B170" s="33" t="s">
        <v>256</v>
      </c>
      <c r="C170" s="21" t="s">
        <v>30</v>
      </c>
      <c r="D170" s="28">
        <f t="shared" si="34"/>
        <v>2503232.2000000002</v>
      </c>
      <c r="E170" s="22">
        <f t="shared" si="34"/>
        <v>500000</v>
      </c>
      <c r="F170" s="22">
        <f t="shared" si="34"/>
        <v>500000</v>
      </c>
    </row>
    <row r="171" spans="1:6" ht="39" customHeight="1" x14ac:dyDescent="0.2">
      <c r="A171" s="44" t="s">
        <v>25</v>
      </c>
      <c r="B171" s="33" t="s">
        <v>256</v>
      </c>
      <c r="C171" s="21" t="s">
        <v>24</v>
      </c>
      <c r="D171" s="28">
        <v>2503232.2000000002</v>
      </c>
      <c r="E171" s="22">
        <v>500000</v>
      </c>
      <c r="F171" s="22">
        <v>500000</v>
      </c>
    </row>
    <row r="172" spans="1:6" ht="39" customHeight="1" x14ac:dyDescent="0.2">
      <c r="A172" s="44" t="s">
        <v>344</v>
      </c>
      <c r="B172" s="33" t="s">
        <v>342</v>
      </c>
      <c r="C172" s="21"/>
      <c r="D172" s="28">
        <f t="shared" ref="D172:F174" si="35">D173</f>
        <v>10000000</v>
      </c>
      <c r="E172" s="22">
        <f t="shared" si="35"/>
        <v>33525069.559999999</v>
      </c>
      <c r="F172" s="22">
        <f t="shared" si="35"/>
        <v>0</v>
      </c>
    </row>
    <row r="173" spans="1:6" ht="186.75" customHeight="1" x14ac:dyDescent="0.2">
      <c r="A173" s="44" t="s">
        <v>341</v>
      </c>
      <c r="B173" s="33" t="s">
        <v>343</v>
      </c>
      <c r="C173" s="21"/>
      <c r="D173" s="28">
        <f t="shared" si="35"/>
        <v>10000000</v>
      </c>
      <c r="E173" s="22">
        <f t="shared" si="35"/>
        <v>33525069.559999999</v>
      </c>
      <c r="F173" s="22">
        <f t="shared" si="35"/>
        <v>0</v>
      </c>
    </row>
    <row r="174" spans="1:6" ht="39" customHeight="1" x14ac:dyDescent="0.2">
      <c r="A174" s="26" t="s">
        <v>345</v>
      </c>
      <c r="B174" s="33" t="s">
        <v>343</v>
      </c>
      <c r="C174" s="21" t="s">
        <v>346</v>
      </c>
      <c r="D174" s="28">
        <f t="shared" si="35"/>
        <v>10000000</v>
      </c>
      <c r="E174" s="22">
        <f t="shared" si="35"/>
        <v>33525069.559999999</v>
      </c>
      <c r="F174" s="22">
        <f t="shared" si="35"/>
        <v>0</v>
      </c>
    </row>
    <row r="175" spans="1:6" ht="19.5" customHeight="1" x14ac:dyDescent="0.2">
      <c r="A175" s="44" t="s">
        <v>348</v>
      </c>
      <c r="B175" s="33" t="s">
        <v>343</v>
      </c>
      <c r="C175" s="21" t="s">
        <v>347</v>
      </c>
      <c r="D175" s="28">
        <v>10000000</v>
      </c>
      <c r="E175" s="22">
        <v>33525069.559999999</v>
      </c>
      <c r="F175" s="22">
        <v>0</v>
      </c>
    </row>
    <row r="176" spans="1:6" ht="83.25" customHeight="1" x14ac:dyDescent="0.25">
      <c r="A176" s="41" t="s">
        <v>193</v>
      </c>
      <c r="B176" s="39" t="s">
        <v>75</v>
      </c>
      <c r="C176" s="18"/>
      <c r="D176" s="19">
        <f>D177+D181+D185+D189</f>
        <v>91946585.450000003</v>
      </c>
      <c r="E176" s="19">
        <f>E177+E181+E185+E189</f>
        <v>6303270.5499999998</v>
      </c>
      <c r="F176" s="19">
        <f>F177+F181+F185+F189</f>
        <v>5700000</v>
      </c>
    </row>
    <row r="177" spans="1:6" ht="20.25" customHeight="1" x14ac:dyDescent="0.25">
      <c r="A177" s="23" t="s">
        <v>128</v>
      </c>
      <c r="B177" s="33" t="s">
        <v>127</v>
      </c>
      <c r="C177" s="18"/>
      <c r="D177" s="22">
        <f>D178</f>
        <v>199098.45</v>
      </c>
      <c r="E177" s="22">
        <f t="shared" ref="D177:F179" si="36">E178</f>
        <v>603270.55000000005</v>
      </c>
      <c r="F177" s="22">
        <f t="shared" si="36"/>
        <v>0</v>
      </c>
    </row>
    <row r="178" spans="1:6" ht="32.25" customHeight="1" x14ac:dyDescent="0.2">
      <c r="A178" s="47" t="s">
        <v>220</v>
      </c>
      <c r="B178" s="33" t="s">
        <v>221</v>
      </c>
      <c r="C178" s="18"/>
      <c r="D178" s="22">
        <f t="shared" si="36"/>
        <v>199098.45</v>
      </c>
      <c r="E178" s="22">
        <f t="shared" si="36"/>
        <v>603270.55000000005</v>
      </c>
      <c r="F178" s="22">
        <f t="shared" si="36"/>
        <v>0</v>
      </c>
    </row>
    <row r="179" spans="1:6" ht="33" customHeight="1" x14ac:dyDescent="0.2">
      <c r="A179" s="26" t="s">
        <v>272</v>
      </c>
      <c r="B179" s="33" t="s">
        <v>221</v>
      </c>
      <c r="C179" s="21" t="s">
        <v>30</v>
      </c>
      <c r="D179" s="22">
        <f t="shared" si="36"/>
        <v>199098.45</v>
      </c>
      <c r="E179" s="22">
        <f>E180</f>
        <v>603270.55000000005</v>
      </c>
      <c r="F179" s="22">
        <f t="shared" si="36"/>
        <v>0</v>
      </c>
    </row>
    <row r="180" spans="1:6" ht="31.5" customHeight="1" x14ac:dyDescent="0.25">
      <c r="A180" s="23" t="s">
        <v>25</v>
      </c>
      <c r="B180" s="33" t="s">
        <v>221</v>
      </c>
      <c r="C180" s="21" t="s">
        <v>24</v>
      </c>
      <c r="D180" s="22">
        <v>199098.45</v>
      </c>
      <c r="E180" s="22">
        <v>603270.55000000005</v>
      </c>
      <c r="F180" s="22">
        <v>0</v>
      </c>
    </row>
    <row r="181" spans="1:6" ht="28.5" customHeight="1" x14ac:dyDescent="0.25">
      <c r="A181" s="23" t="s">
        <v>129</v>
      </c>
      <c r="B181" s="33" t="s">
        <v>130</v>
      </c>
      <c r="C181" s="33"/>
      <c r="D181" s="22">
        <f t="shared" ref="D181:F183" si="37">D182</f>
        <v>0</v>
      </c>
      <c r="E181" s="22">
        <f t="shared" si="37"/>
        <v>700000</v>
      </c>
      <c r="F181" s="22">
        <f t="shared" si="37"/>
        <v>700000</v>
      </c>
    </row>
    <row r="182" spans="1:6" ht="33" customHeight="1" x14ac:dyDescent="0.2">
      <c r="A182" s="47" t="s">
        <v>222</v>
      </c>
      <c r="B182" s="33" t="s">
        <v>223</v>
      </c>
      <c r="C182" s="18"/>
      <c r="D182" s="22">
        <f t="shared" si="37"/>
        <v>0</v>
      </c>
      <c r="E182" s="22">
        <f t="shared" si="37"/>
        <v>700000</v>
      </c>
      <c r="F182" s="22">
        <f t="shared" si="37"/>
        <v>700000</v>
      </c>
    </row>
    <row r="183" spans="1:6" ht="35.25" customHeight="1" x14ac:dyDescent="0.2">
      <c r="A183" s="26" t="s">
        <v>272</v>
      </c>
      <c r="B183" s="33" t="s">
        <v>223</v>
      </c>
      <c r="C183" s="21" t="s">
        <v>30</v>
      </c>
      <c r="D183" s="22">
        <f t="shared" si="37"/>
        <v>0</v>
      </c>
      <c r="E183" s="22">
        <f t="shared" si="37"/>
        <v>700000</v>
      </c>
      <c r="F183" s="22">
        <f t="shared" si="37"/>
        <v>700000</v>
      </c>
    </row>
    <row r="184" spans="1:6" ht="33.75" customHeight="1" x14ac:dyDescent="0.25">
      <c r="A184" s="23" t="s">
        <v>25</v>
      </c>
      <c r="B184" s="33" t="s">
        <v>223</v>
      </c>
      <c r="C184" s="21" t="s">
        <v>24</v>
      </c>
      <c r="D184" s="22">
        <v>0</v>
      </c>
      <c r="E184" s="22">
        <v>700000</v>
      </c>
      <c r="F184" s="22">
        <v>700000</v>
      </c>
    </row>
    <row r="185" spans="1:6" ht="31.5" customHeight="1" x14ac:dyDescent="0.25">
      <c r="A185" s="23" t="s">
        <v>286</v>
      </c>
      <c r="B185" s="33" t="s">
        <v>288</v>
      </c>
      <c r="C185" s="21"/>
      <c r="D185" s="22">
        <f t="shared" ref="D185:F187" si="38">D186</f>
        <v>467005</v>
      </c>
      <c r="E185" s="22">
        <f t="shared" si="38"/>
        <v>5000000</v>
      </c>
      <c r="F185" s="22">
        <f t="shared" si="38"/>
        <v>5000000</v>
      </c>
    </row>
    <row r="186" spans="1:6" ht="33" customHeight="1" x14ac:dyDescent="0.25">
      <c r="A186" s="23" t="s">
        <v>287</v>
      </c>
      <c r="B186" s="33" t="s">
        <v>289</v>
      </c>
      <c r="C186" s="21"/>
      <c r="D186" s="22">
        <f t="shared" si="38"/>
        <v>467005</v>
      </c>
      <c r="E186" s="22">
        <f t="shared" si="38"/>
        <v>5000000</v>
      </c>
      <c r="F186" s="22">
        <f t="shared" si="38"/>
        <v>5000000</v>
      </c>
    </row>
    <row r="187" spans="1:6" ht="32.25" customHeight="1" x14ac:dyDescent="0.2">
      <c r="A187" s="26" t="s">
        <v>272</v>
      </c>
      <c r="B187" s="33" t="s">
        <v>289</v>
      </c>
      <c r="C187" s="21" t="s">
        <v>30</v>
      </c>
      <c r="D187" s="22">
        <f t="shared" si="38"/>
        <v>467005</v>
      </c>
      <c r="E187" s="22">
        <f t="shared" si="38"/>
        <v>5000000</v>
      </c>
      <c r="F187" s="22">
        <f t="shared" si="38"/>
        <v>5000000</v>
      </c>
    </row>
    <row r="188" spans="1:6" ht="30" customHeight="1" x14ac:dyDescent="0.25">
      <c r="A188" s="23" t="s">
        <v>25</v>
      </c>
      <c r="B188" s="33" t="s">
        <v>289</v>
      </c>
      <c r="C188" s="21" t="s">
        <v>24</v>
      </c>
      <c r="D188" s="22">
        <v>467005</v>
      </c>
      <c r="E188" s="22">
        <v>5000000</v>
      </c>
      <c r="F188" s="22">
        <v>5000000</v>
      </c>
    </row>
    <row r="189" spans="1:6" ht="47.25" customHeight="1" x14ac:dyDescent="0.25">
      <c r="A189" s="23" t="s">
        <v>299</v>
      </c>
      <c r="B189" s="33" t="s">
        <v>300</v>
      </c>
      <c r="C189" s="21"/>
      <c r="D189" s="22">
        <f>D190+D193</f>
        <v>91280482</v>
      </c>
      <c r="E189" s="22">
        <f>E190+E193</f>
        <v>0</v>
      </c>
      <c r="F189" s="22">
        <f>F190+F193</f>
        <v>0</v>
      </c>
    </row>
    <row r="190" spans="1:6" ht="63" customHeight="1" x14ac:dyDescent="0.25">
      <c r="A190" s="23" t="s">
        <v>312</v>
      </c>
      <c r="B190" s="33" t="s">
        <v>303</v>
      </c>
      <c r="C190" s="21"/>
      <c r="D190" s="22">
        <f t="shared" ref="D190:F191" si="39">D191</f>
        <v>80743000</v>
      </c>
      <c r="E190" s="22">
        <f t="shared" si="39"/>
        <v>0</v>
      </c>
      <c r="F190" s="22">
        <f t="shared" si="39"/>
        <v>0</v>
      </c>
    </row>
    <row r="191" spans="1:6" ht="34.5" customHeight="1" x14ac:dyDescent="0.2">
      <c r="A191" s="26" t="s">
        <v>272</v>
      </c>
      <c r="B191" s="33" t="s">
        <v>303</v>
      </c>
      <c r="C191" s="21" t="s">
        <v>30</v>
      </c>
      <c r="D191" s="22">
        <f t="shared" si="39"/>
        <v>80743000</v>
      </c>
      <c r="E191" s="22">
        <f t="shared" si="39"/>
        <v>0</v>
      </c>
      <c r="F191" s="22">
        <f t="shared" si="39"/>
        <v>0</v>
      </c>
    </row>
    <row r="192" spans="1:6" ht="35.25" customHeight="1" x14ac:dyDescent="0.25">
      <c r="A192" s="23" t="s">
        <v>25</v>
      </c>
      <c r="B192" s="33" t="s">
        <v>303</v>
      </c>
      <c r="C192" s="21" t="s">
        <v>24</v>
      </c>
      <c r="D192" s="22">
        <v>80743000</v>
      </c>
      <c r="E192" s="22">
        <v>0</v>
      </c>
      <c r="F192" s="22">
        <v>0</v>
      </c>
    </row>
    <row r="193" spans="1:6" ht="99" customHeight="1" x14ac:dyDescent="0.25">
      <c r="A193" s="23" t="s">
        <v>301</v>
      </c>
      <c r="B193" s="33" t="s">
        <v>302</v>
      </c>
      <c r="C193" s="21"/>
      <c r="D193" s="22">
        <f t="shared" ref="D193:F194" si="40">D194</f>
        <v>10537482</v>
      </c>
      <c r="E193" s="22">
        <f t="shared" si="40"/>
        <v>0</v>
      </c>
      <c r="F193" s="22">
        <f t="shared" si="40"/>
        <v>0</v>
      </c>
    </row>
    <row r="194" spans="1:6" ht="38.25" customHeight="1" x14ac:dyDescent="0.2">
      <c r="A194" s="26" t="s">
        <v>272</v>
      </c>
      <c r="B194" s="33" t="s">
        <v>302</v>
      </c>
      <c r="C194" s="21" t="s">
        <v>30</v>
      </c>
      <c r="D194" s="22">
        <f t="shared" si="40"/>
        <v>10537482</v>
      </c>
      <c r="E194" s="22">
        <f t="shared" si="40"/>
        <v>0</v>
      </c>
      <c r="F194" s="22">
        <f t="shared" si="40"/>
        <v>0</v>
      </c>
    </row>
    <row r="195" spans="1:6" ht="30" customHeight="1" x14ac:dyDescent="0.25">
      <c r="A195" s="23" t="s">
        <v>25</v>
      </c>
      <c r="B195" s="33" t="s">
        <v>302</v>
      </c>
      <c r="C195" s="21" t="s">
        <v>24</v>
      </c>
      <c r="D195" s="22">
        <v>10537482</v>
      </c>
      <c r="E195" s="22">
        <v>0</v>
      </c>
      <c r="F195" s="22">
        <v>0</v>
      </c>
    </row>
    <row r="196" spans="1:6" ht="78.75" customHeight="1" x14ac:dyDescent="0.25">
      <c r="A196" s="48" t="s">
        <v>194</v>
      </c>
      <c r="B196" s="49" t="s">
        <v>132</v>
      </c>
      <c r="C196" s="49"/>
      <c r="D196" s="19">
        <f t="shared" ref="D196:F197" si="41">D197</f>
        <v>485000</v>
      </c>
      <c r="E196" s="19">
        <f t="shared" si="41"/>
        <v>485000</v>
      </c>
      <c r="F196" s="19">
        <f t="shared" si="41"/>
        <v>285000</v>
      </c>
    </row>
    <row r="197" spans="1:6" ht="45.75" customHeight="1" x14ac:dyDescent="0.25">
      <c r="A197" s="24" t="s">
        <v>131</v>
      </c>
      <c r="B197" s="34" t="s">
        <v>133</v>
      </c>
      <c r="C197" s="34"/>
      <c r="D197" s="22">
        <f t="shared" si="41"/>
        <v>485000</v>
      </c>
      <c r="E197" s="22">
        <f t="shared" si="41"/>
        <v>485000</v>
      </c>
      <c r="F197" s="22">
        <f t="shared" si="41"/>
        <v>285000</v>
      </c>
    </row>
    <row r="198" spans="1:6" ht="16.5" customHeight="1" x14ac:dyDescent="0.25">
      <c r="A198" s="25" t="s">
        <v>40</v>
      </c>
      <c r="B198" s="34" t="s">
        <v>134</v>
      </c>
      <c r="C198" s="34"/>
      <c r="D198" s="28">
        <f>D200</f>
        <v>485000</v>
      </c>
      <c r="E198" s="22">
        <f>E200</f>
        <v>485000</v>
      </c>
      <c r="F198" s="22">
        <f>F200</f>
        <v>285000</v>
      </c>
    </row>
    <row r="199" spans="1:6" ht="34.5" customHeight="1" x14ac:dyDescent="0.25">
      <c r="A199" s="45" t="s">
        <v>36</v>
      </c>
      <c r="B199" s="34" t="s">
        <v>134</v>
      </c>
      <c r="C199" s="34" t="s">
        <v>30</v>
      </c>
      <c r="D199" s="28">
        <f>D200</f>
        <v>485000</v>
      </c>
      <c r="E199" s="22">
        <f>E200</f>
        <v>485000</v>
      </c>
      <c r="F199" s="22">
        <f>F200</f>
        <v>285000</v>
      </c>
    </row>
    <row r="200" spans="1:6" ht="34.5" customHeight="1" x14ac:dyDescent="0.25">
      <c r="A200" s="23" t="s">
        <v>25</v>
      </c>
      <c r="B200" s="34" t="s">
        <v>134</v>
      </c>
      <c r="C200" s="34" t="s">
        <v>24</v>
      </c>
      <c r="D200" s="28">
        <v>485000</v>
      </c>
      <c r="E200" s="22">
        <v>485000</v>
      </c>
      <c r="F200" s="22">
        <v>285000</v>
      </c>
    </row>
    <row r="201" spans="1:6" ht="98.25" customHeight="1" x14ac:dyDescent="0.25">
      <c r="A201" s="41" t="s">
        <v>319</v>
      </c>
      <c r="B201" s="49" t="s">
        <v>320</v>
      </c>
      <c r="C201" s="49"/>
      <c r="D201" s="90">
        <f>D202+D212+D222</f>
        <v>5776374</v>
      </c>
      <c r="E201" s="19">
        <f>E202+E212+E222</f>
        <v>0</v>
      </c>
      <c r="F201" s="19">
        <f>F202+F212+F222</f>
        <v>0</v>
      </c>
    </row>
    <row r="202" spans="1:6" ht="49.5" customHeight="1" x14ac:dyDescent="0.25">
      <c r="A202" s="23" t="s">
        <v>321</v>
      </c>
      <c r="B202" s="34" t="s">
        <v>322</v>
      </c>
      <c r="C202" s="34"/>
      <c r="D202" s="28">
        <f>D203+D206+D209</f>
        <v>1784750</v>
      </c>
      <c r="E202" s="22">
        <f>E203+E206+E209</f>
        <v>0</v>
      </c>
      <c r="F202" s="22">
        <f>F203+F206+F209</f>
        <v>0</v>
      </c>
    </row>
    <row r="203" spans="1:6" ht="48.75" customHeight="1" x14ac:dyDescent="0.25">
      <c r="A203" s="23" t="s">
        <v>323</v>
      </c>
      <c r="B203" s="34" t="s">
        <v>324</v>
      </c>
      <c r="C203" s="34"/>
      <c r="D203" s="28">
        <f t="shared" ref="D203:F204" si="42">D204</f>
        <v>1338562.5</v>
      </c>
      <c r="E203" s="22">
        <f t="shared" si="42"/>
        <v>0</v>
      </c>
      <c r="F203" s="22">
        <f t="shared" si="42"/>
        <v>0</v>
      </c>
    </row>
    <row r="204" spans="1:6" ht="34.5" customHeight="1" x14ac:dyDescent="0.25">
      <c r="A204" s="23" t="s">
        <v>36</v>
      </c>
      <c r="B204" s="34" t="s">
        <v>324</v>
      </c>
      <c r="C204" s="34" t="s">
        <v>30</v>
      </c>
      <c r="D204" s="28">
        <f t="shared" si="42"/>
        <v>1338562.5</v>
      </c>
      <c r="E204" s="22">
        <f t="shared" si="42"/>
        <v>0</v>
      </c>
      <c r="F204" s="22">
        <f t="shared" si="42"/>
        <v>0</v>
      </c>
    </row>
    <row r="205" spans="1:6" ht="34.5" customHeight="1" x14ac:dyDescent="0.25">
      <c r="A205" s="23" t="s">
        <v>25</v>
      </c>
      <c r="B205" s="34" t="s">
        <v>324</v>
      </c>
      <c r="C205" s="34" t="s">
        <v>24</v>
      </c>
      <c r="D205" s="28">
        <v>1338562.5</v>
      </c>
      <c r="E205" s="22">
        <v>0</v>
      </c>
      <c r="F205" s="22">
        <v>0</v>
      </c>
    </row>
    <row r="206" spans="1:6" ht="81" customHeight="1" x14ac:dyDescent="0.25">
      <c r="A206" s="23" t="s">
        <v>325</v>
      </c>
      <c r="B206" s="34" t="s">
        <v>326</v>
      </c>
      <c r="C206" s="34"/>
      <c r="D206" s="28">
        <f t="shared" ref="D206:F207" si="43">D207</f>
        <v>142780</v>
      </c>
      <c r="E206" s="22">
        <f t="shared" si="43"/>
        <v>0</v>
      </c>
      <c r="F206" s="22">
        <f t="shared" si="43"/>
        <v>0</v>
      </c>
    </row>
    <row r="207" spans="1:6" ht="34.5" customHeight="1" x14ac:dyDescent="0.25">
      <c r="A207" s="23" t="s">
        <v>36</v>
      </c>
      <c r="B207" s="34" t="s">
        <v>326</v>
      </c>
      <c r="C207" s="34" t="s">
        <v>30</v>
      </c>
      <c r="D207" s="28">
        <f t="shared" si="43"/>
        <v>142780</v>
      </c>
      <c r="E207" s="22">
        <f t="shared" si="43"/>
        <v>0</v>
      </c>
      <c r="F207" s="22">
        <f t="shared" si="43"/>
        <v>0</v>
      </c>
    </row>
    <row r="208" spans="1:6" ht="34.5" customHeight="1" x14ac:dyDescent="0.25">
      <c r="A208" s="23" t="s">
        <v>25</v>
      </c>
      <c r="B208" s="34" t="s">
        <v>326</v>
      </c>
      <c r="C208" s="34" t="s">
        <v>24</v>
      </c>
      <c r="D208" s="28">
        <v>142780</v>
      </c>
      <c r="E208" s="22">
        <v>0</v>
      </c>
      <c r="F208" s="22">
        <v>0</v>
      </c>
    </row>
    <row r="209" spans="1:6" ht="132.75" customHeight="1" x14ac:dyDescent="0.25">
      <c r="A209" s="23" t="s">
        <v>327</v>
      </c>
      <c r="B209" s="34" t="s">
        <v>328</v>
      </c>
      <c r="C209" s="34"/>
      <c r="D209" s="28">
        <f t="shared" ref="D209:F210" si="44">D210</f>
        <v>303407.5</v>
      </c>
      <c r="E209" s="22">
        <f t="shared" si="44"/>
        <v>0</v>
      </c>
      <c r="F209" s="22">
        <f t="shared" si="44"/>
        <v>0</v>
      </c>
    </row>
    <row r="210" spans="1:6" ht="34.5" customHeight="1" x14ac:dyDescent="0.25">
      <c r="A210" s="23" t="s">
        <v>36</v>
      </c>
      <c r="B210" s="34" t="s">
        <v>328</v>
      </c>
      <c r="C210" s="34" t="s">
        <v>30</v>
      </c>
      <c r="D210" s="28">
        <f t="shared" si="44"/>
        <v>303407.5</v>
      </c>
      <c r="E210" s="22">
        <f t="shared" si="44"/>
        <v>0</v>
      </c>
      <c r="F210" s="22">
        <f t="shared" si="44"/>
        <v>0</v>
      </c>
    </row>
    <row r="211" spans="1:6" ht="34.5" customHeight="1" x14ac:dyDescent="0.25">
      <c r="A211" s="23" t="s">
        <v>25</v>
      </c>
      <c r="B211" s="34" t="s">
        <v>328</v>
      </c>
      <c r="C211" s="34" t="s">
        <v>24</v>
      </c>
      <c r="D211" s="28">
        <v>303407.5</v>
      </c>
      <c r="E211" s="22">
        <v>0</v>
      </c>
      <c r="F211" s="22">
        <v>0</v>
      </c>
    </row>
    <row r="212" spans="1:6" ht="45.75" customHeight="1" x14ac:dyDescent="0.25">
      <c r="A212" s="23" t="s">
        <v>329</v>
      </c>
      <c r="B212" s="34" t="s">
        <v>330</v>
      </c>
      <c r="C212" s="34"/>
      <c r="D212" s="28">
        <f>D213+D216+D219</f>
        <v>2500000</v>
      </c>
      <c r="E212" s="22">
        <f>E213+E216+E219</f>
        <v>0</v>
      </c>
      <c r="F212" s="22">
        <f>F213+F216+F219</f>
        <v>0</v>
      </c>
    </row>
    <row r="213" spans="1:6" ht="48" customHeight="1" x14ac:dyDescent="0.25">
      <c r="A213" s="23" t="s">
        <v>323</v>
      </c>
      <c r="B213" s="34" t="s">
        <v>331</v>
      </c>
      <c r="C213" s="34"/>
      <c r="D213" s="28">
        <f t="shared" ref="D213:F214" si="45">D214</f>
        <v>1875000</v>
      </c>
      <c r="E213" s="22">
        <f t="shared" si="45"/>
        <v>0</v>
      </c>
      <c r="F213" s="22">
        <f t="shared" si="45"/>
        <v>0</v>
      </c>
    </row>
    <row r="214" spans="1:6" ht="34.5" customHeight="1" x14ac:dyDescent="0.25">
      <c r="A214" s="23" t="s">
        <v>36</v>
      </c>
      <c r="B214" s="34" t="s">
        <v>331</v>
      </c>
      <c r="C214" s="34" t="s">
        <v>30</v>
      </c>
      <c r="D214" s="28">
        <f t="shared" si="45"/>
        <v>1875000</v>
      </c>
      <c r="E214" s="22">
        <f t="shared" si="45"/>
        <v>0</v>
      </c>
      <c r="F214" s="22">
        <f t="shared" si="45"/>
        <v>0</v>
      </c>
    </row>
    <row r="215" spans="1:6" ht="34.5" customHeight="1" x14ac:dyDescent="0.25">
      <c r="A215" s="23" t="s">
        <v>25</v>
      </c>
      <c r="B215" s="34" t="s">
        <v>331</v>
      </c>
      <c r="C215" s="34" t="s">
        <v>24</v>
      </c>
      <c r="D215" s="28">
        <v>1875000</v>
      </c>
      <c r="E215" s="22">
        <v>0</v>
      </c>
      <c r="F215" s="22">
        <v>0</v>
      </c>
    </row>
    <row r="216" spans="1:6" ht="84.75" customHeight="1" x14ac:dyDescent="0.25">
      <c r="A216" s="23" t="s">
        <v>325</v>
      </c>
      <c r="B216" s="34" t="s">
        <v>332</v>
      </c>
      <c r="C216" s="34"/>
      <c r="D216" s="28">
        <f t="shared" ref="D216:F217" si="46">D217</f>
        <v>200000</v>
      </c>
      <c r="E216" s="22">
        <f t="shared" si="46"/>
        <v>0</v>
      </c>
      <c r="F216" s="22">
        <f t="shared" si="46"/>
        <v>0</v>
      </c>
    </row>
    <row r="217" spans="1:6" ht="34.5" customHeight="1" x14ac:dyDescent="0.25">
      <c r="A217" s="23" t="s">
        <v>36</v>
      </c>
      <c r="B217" s="34" t="s">
        <v>332</v>
      </c>
      <c r="C217" s="34" t="s">
        <v>30</v>
      </c>
      <c r="D217" s="28">
        <f t="shared" si="46"/>
        <v>200000</v>
      </c>
      <c r="E217" s="22">
        <f t="shared" si="46"/>
        <v>0</v>
      </c>
      <c r="F217" s="22">
        <f t="shared" si="46"/>
        <v>0</v>
      </c>
    </row>
    <row r="218" spans="1:6" ht="34.5" customHeight="1" x14ac:dyDescent="0.25">
      <c r="A218" s="23" t="s">
        <v>25</v>
      </c>
      <c r="B218" s="34" t="s">
        <v>332</v>
      </c>
      <c r="C218" s="34" t="s">
        <v>24</v>
      </c>
      <c r="D218" s="28">
        <v>200000</v>
      </c>
      <c r="E218" s="22">
        <v>0</v>
      </c>
      <c r="F218" s="22">
        <v>0</v>
      </c>
    </row>
    <row r="219" spans="1:6" ht="132" customHeight="1" x14ac:dyDescent="0.25">
      <c r="A219" s="23" t="s">
        <v>327</v>
      </c>
      <c r="B219" s="34" t="s">
        <v>333</v>
      </c>
      <c r="C219" s="34"/>
      <c r="D219" s="28">
        <f t="shared" ref="D219:F220" si="47">D220</f>
        <v>425000</v>
      </c>
      <c r="E219" s="22">
        <f t="shared" si="47"/>
        <v>0</v>
      </c>
      <c r="F219" s="22">
        <f t="shared" si="47"/>
        <v>0</v>
      </c>
    </row>
    <row r="220" spans="1:6" ht="34.5" customHeight="1" x14ac:dyDescent="0.25">
      <c r="A220" s="23" t="s">
        <v>36</v>
      </c>
      <c r="B220" s="34" t="s">
        <v>333</v>
      </c>
      <c r="C220" s="34" t="s">
        <v>30</v>
      </c>
      <c r="D220" s="28">
        <f t="shared" si="47"/>
        <v>425000</v>
      </c>
      <c r="E220" s="22">
        <f t="shared" si="47"/>
        <v>0</v>
      </c>
      <c r="F220" s="22">
        <f t="shared" si="47"/>
        <v>0</v>
      </c>
    </row>
    <row r="221" spans="1:6" ht="34.5" customHeight="1" x14ac:dyDescent="0.25">
      <c r="A221" s="23" t="s">
        <v>25</v>
      </c>
      <c r="B221" s="34" t="s">
        <v>333</v>
      </c>
      <c r="C221" s="34" t="s">
        <v>24</v>
      </c>
      <c r="D221" s="28">
        <v>425000</v>
      </c>
      <c r="E221" s="22">
        <v>0</v>
      </c>
      <c r="F221" s="22">
        <v>0</v>
      </c>
    </row>
    <row r="222" spans="1:6" ht="48.75" customHeight="1" x14ac:dyDescent="0.25">
      <c r="A222" s="23" t="s">
        <v>334</v>
      </c>
      <c r="B222" s="34" t="s">
        <v>335</v>
      </c>
      <c r="C222" s="34"/>
      <c r="D222" s="28">
        <f>D223+D226+D229</f>
        <v>1491624</v>
      </c>
      <c r="E222" s="22">
        <f>E223+E226+E229</f>
        <v>0</v>
      </c>
      <c r="F222" s="22">
        <f>F223+F226+F229</f>
        <v>0</v>
      </c>
    </row>
    <row r="223" spans="1:6" ht="52.5" customHeight="1" x14ac:dyDescent="0.25">
      <c r="A223" s="23" t="s">
        <v>323</v>
      </c>
      <c r="B223" s="34" t="s">
        <v>336</v>
      </c>
      <c r="C223" s="34"/>
      <c r="D223" s="28">
        <f t="shared" ref="D223:F224" si="48">D224</f>
        <v>1118718</v>
      </c>
      <c r="E223" s="22">
        <f t="shared" si="48"/>
        <v>0</v>
      </c>
      <c r="F223" s="22">
        <f t="shared" si="48"/>
        <v>0</v>
      </c>
    </row>
    <row r="224" spans="1:6" ht="34.5" customHeight="1" x14ac:dyDescent="0.25">
      <c r="A224" s="23" t="s">
        <v>36</v>
      </c>
      <c r="B224" s="34" t="s">
        <v>336</v>
      </c>
      <c r="C224" s="34" t="s">
        <v>30</v>
      </c>
      <c r="D224" s="28">
        <f t="shared" si="48"/>
        <v>1118718</v>
      </c>
      <c r="E224" s="22">
        <f t="shared" si="48"/>
        <v>0</v>
      </c>
      <c r="F224" s="22">
        <f t="shared" si="48"/>
        <v>0</v>
      </c>
    </row>
    <row r="225" spans="1:6" ht="34.5" customHeight="1" x14ac:dyDescent="0.25">
      <c r="A225" s="23" t="s">
        <v>25</v>
      </c>
      <c r="B225" s="34" t="s">
        <v>336</v>
      </c>
      <c r="C225" s="34" t="s">
        <v>24</v>
      </c>
      <c r="D225" s="28">
        <v>1118718</v>
      </c>
      <c r="E225" s="22">
        <v>0</v>
      </c>
      <c r="F225" s="22">
        <v>0</v>
      </c>
    </row>
    <row r="226" spans="1:6" ht="81" customHeight="1" x14ac:dyDescent="0.25">
      <c r="A226" s="23" t="s">
        <v>325</v>
      </c>
      <c r="B226" s="34" t="s">
        <v>337</v>
      </c>
      <c r="C226" s="34"/>
      <c r="D226" s="28">
        <f t="shared" ref="D226:F227" si="49">D227</f>
        <v>119329.92</v>
      </c>
      <c r="E226" s="22">
        <f t="shared" si="49"/>
        <v>0</v>
      </c>
      <c r="F226" s="22">
        <f t="shared" si="49"/>
        <v>0</v>
      </c>
    </row>
    <row r="227" spans="1:6" ht="34.5" customHeight="1" x14ac:dyDescent="0.25">
      <c r="A227" s="23" t="s">
        <v>36</v>
      </c>
      <c r="B227" s="34" t="s">
        <v>337</v>
      </c>
      <c r="C227" s="34" t="s">
        <v>30</v>
      </c>
      <c r="D227" s="28">
        <f t="shared" si="49"/>
        <v>119329.92</v>
      </c>
      <c r="E227" s="22">
        <f t="shared" si="49"/>
        <v>0</v>
      </c>
      <c r="F227" s="22">
        <f t="shared" si="49"/>
        <v>0</v>
      </c>
    </row>
    <row r="228" spans="1:6" ht="34.5" customHeight="1" x14ac:dyDescent="0.25">
      <c r="A228" s="23" t="s">
        <v>25</v>
      </c>
      <c r="B228" s="34" t="s">
        <v>337</v>
      </c>
      <c r="C228" s="34" t="s">
        <v>24</v>
      </c>
      <c r="D228" s="28">
        <v>119329.92</v>
      </c>
      <c r="E228" s="22">
        <v>0</v>
      </c>
      <c r="F228" s="22">
        <v>0</v>
      </c>
    </row>
    <row r="229" spans="1:6" ht="129.75" customHeight="1" x14ac:dyDescent="0.25">
      <c r="A229" s="23" t="s">
        <v>327</v>
      </c>
      <c r="B229" s="34" t="s">
        <v>338</v>
      </c>
      <c r="C229" s="34"/>
      <c r="D229" s="28">
        <f t="shared" ref="D229:F230" si="50">D230</f>
        <v>253576.08</v>
      </c>
      <c r="E229" s="22">
        <f t="shared" si="50"/>
        <v>0</v>
      </c>
      <c r="F229" s="22">
        <f t="shared" si="50"/>
        <v>0</v>
      </c>
    </row>
    <row r="230" spans="1:6" ht="34.5" customHeight="1" x14ac:dyDescent="0.25">
      <c r="A230" s="23" t="s">
        <v>36</v>
      </c>
      <c r="B230" s="34" t="s">
        <v>338</v>
      </c>
      <c r="C230" s="34" t="s">
        <v>30</v>
      </c>
      <c r="D230" s="28">
        <f t="shared" si="50"/>
        <v>253576.08</v>
      </c>
      <c r="E230" s="22">
        <f t="shared" si="50"/>
        <v>0</v>
      </c>
      <c r="F230" s="22">
        <f t="shared" si="50"/>
        <v>0</v>
      </c>
    </row>
    <row r="231" spans="1:6" ht="34.5" customHeight="1" x14ac:dyDescent="0.25">
      <c r="A231" s="23" t="s">
        <v>25</v>
      </c>
      <c r="B231" s="34" t="s">
        <v>338</v>
      </c>
      <c r="C231" s="34" t="s">
        <v>24</v>
      </c>
      <c r="D231" s="28">
        <v>253576.08</v>
      </c>
      <c r="E231" s="22">
        <v>0</v>
      </c>
      <c r="F231" s="22">
        <v>0</v>
      </c>
    </row>
    <row r="232" spans="1:6" ht="33" x14ac:dyDescent="0.25">
      <c r="A232" s="41" t="s">
        <v>137</v>
      </c>
      <c r="B232" s="31" t="s">
        <v>139</v>
      </c>
      <c r="C232" s="18"/>
      <c r="D232" s="90">
        <f t="shared" ref="D232:F233" si="51">D233</f>
        <v>682338.02</v>
      </c>
      <c r="E232" s="90">
        <f t="shared" si="51"/>
        <v>704827.84</v>
      </c>
      <c r="F232" s="90">
        <f t="shared" si="51"/>
        <v>729193.58000000007</v>
      </c>
    </row>
    <row r="233" spans="1:6" ht="33" x14ac:dyDescent="0.25">
      <c r="A233" s="23" t="s">
        <v>138</v>
      </c>
      <c r="B233" s="29" t="s">
        <v>140</v>
      </c>
      <c r="C233" s="21"/>
      <c r="D233" s="28">
        <f t="shared" si="51"/>
        <v>682338.02</v>
      </c>
      <c r="E233" s="28">
        <f t="shared" si="51"/>
        <v>704827.84</v>
      </c>
      <c r="F233" s="28">
        <f t="shared" si="51"/>
        <v>729193.58000000007</v>
      </c>
    </row>
    <row r="234" spans="1:6" ht="48.75" customHeight="1" x14ac:dyDescent="0.2">
      <c r="A234" s="54" t="s">
        <v>291</v>
      </c>
      <c r="B234" s="29" t="s">
        <v>141</v>
      </c>
      <c r="C234" s="29"/>
      <c r="D234" s="28">
        <f>D235+D237</f>
        <v>682338.02</v>
      </c>
      <c r="E234" s="28">
        <f>E235+E237</f>
        <v>704827.84</v>
      </c>
      <c r="F234" s="28">
        <f>F235+F237</f>
        <v>729193.58000000007</v>
      </c>
    </row>
    <row r="235" spans="1:6" ht="82.5" x14ac:dyDescent="0.2">
      <c r="A235" s="50" t="s">
        <v>22</v>
      </c>
      <c r="B235" s="29" t="s">
        <v>141</v>
      </c>
      <c r="C235" s="29" t="s">
        <v>23</v>
      </c>
      <c r="D235" s="28">
        <f>D236</f>
        <v>671718.02</v>
      </c>
      <c r="E235" s="28">
        <f>E236</f>
        <v>665211.24</v>
      </c>
      <c r="F235" s="28">
        <f>F236</f>
        <v>689544.9</v>
      </c>
    </row>
    <row r="236" spans="1:6" ht="33" x14ac:dyDescent="0.25">
      <c r="A236" s="23" t="s">
        <v>27</v>
      </c>
      <c r="B236" s="29" t="s">
        <v>141</v>
      </c>
      <c r="C236" s="29" t="s">
        <v>28</v>
      </c>
      <c r="D236" s="28">
        <v>671718.02</v>
      </c>
      <c r="E236" s="28">
        <v>665211.24</v>
      </c>
      <c r="F236" s="28">
        <v>689544.9</v>
      </c>
    </row>
    <row r="237" spans="1:6" ht="33" x14ac:dyDescent="0.2">
      <c r="A237" s="26" t="s">
        <v>272</v>
      </c>
      <c r="B237" s="29" t="s">
        <v>141</v>
      </c>
      <c r="C237" s="29" t="s">
        <v>30</v>
      </c>
      <c r="D237" s="28">
        <f>D238</f>
        <v>10620</v>
      </c>
      <c r="E237" s="28">
        <f>E238</f>
        <v>39616.6</v>
      </c>
      <c r="F237" s="28">
        <f>F238</f>
        <v>39648.68</v>
      </c>
    </row>
    <row r="238" spans="1:6" ht="32.25" customHeight="1" x14ac:dyDescent="0.25">
      <c r="A238" s="23" t="s">
        <v>25</v>
      </c>
      <c r="B238" s="29" t="s">
        <v>141</v>
      </c>
      <c r="C238" s="29" t="s">
        <v>24</v>
      </c>
      <c r="D238" s="28">
        <v>10620</v>
      </c>
      <c r="E238" s="28">
        <v>39616.6</v>
      </c>
      <c r="F238" s="28">
        <v>39648.68</v>
      </c>
    </row>
    <row r="239" spans="1:6" ht="33" x14ac:dyDescent="0.25">
      <c r="A239" s="40" t="s">
        <v>19</v>
      </c>
      <c r="B239" s="39" t="s">
        <v>44</v>
      </c>
      <c r="C239" s="39"/>
      <c r="D239" s="19">
        <f>D240+D247+D251+D255+D261</f>
        <v>5011703.82</v>
      </c>
      <c r="E239" s="19">
        <f>E240+E247+E251+E255+E261</f>
        <v>3101500</v>
      </c>
      <c r="F239" s="19">
        <f>F240+F247+F251+F255+F261</f>
        <v>2801500</v>
      </c>
    </row>
    <row r="240" spans="1:6" ht="16.5" x14ac:dyDescent="0.2">
      <c r="A240" s="51" t="s">
        <v>20</v>
      </c>
      <c r="B240" s="21" t="s">
        <v>45</v>
      </c>
      <c r="C240" s="21"/>
      <c r="D240" s="22">
        <f>D241+D244</f>
        <v>720000</v>
      </c>
      <c r="E240" s="22">
        <f>E241+E244</f>
        <v>720000</v>
      </c>
      <c r="F240" s="22">
        <f>F241+F244</f>
        <v>720000</v>
      </c>
    </row>
    <row r="241" spans="1:6" ht="16.5" x14ac:dyDescent="0.25">
      <c r="A241" s="24" t="s">
        <v>4</v>
      </c>
      <c r="B241" s="21" t="s">
        <v>72</v>
      </c>
      <c r="C241" s="21"/>
      <c r="D241" s="22">
        <f t="shared" ref="D241:F242" si="52">D242</f>
        <v>677000</v>
      </c>
      <c r="E241" s="22">
        <f t="shared" si="52"/>
        <v>677000</v>
      </c>
      <c r="F241" s="22">
        <f t="shared" si="52"/>
        <v>677000</v>
      </c>
    </row>
    <row r="242" spans="1:6" ht="82.5" x14ac:dyDescent="0.25">
      <c r="A242" s="23" t="s">
        <v>22</v>
      </c>
      <c r="B242" s="21" t="s">
        <v>72</v>
      </c>
      <c r="C242" s="21" t="s">
        <v>23</v>
      </c>
      <c r="D242" s="28">
        <f t="shared" si="52"/>
        <v>677000</v>
      </c>
      <c r="E242" s="22">
        <f t="shared" si="52"/>
        <v>677000</v>
      </c>
      <c r="F242" s="22">
        <f t="shared" si="52"/>
        <v>677000</v>
      </c>
    </row>
    <row r="243" spans="1:6" ht="33" x14ac:dyDescent="0.25">
      <c r="A243" s="23" t="s">
        <v>27</v>
      </c>
      <c r="B243" s="21" t="s">
        <v>72</v>
      </c>
      <c r="C243" s="21" t="s">
        <v>28</v>
      </c>
      <c r="D243" s="28">
        <v>677000</v>
      </c>
      <c r="E243" s="22">
        <v>677000</v>
      </c>
      <c r="F243" s="22">
        <v>677000</v>
      </c>
    </row>
    <row r="244" spans="1:6" ht="33.75" customHeight="1" x14ac:dyDescent="0.25">
      <c r="A244" s="25" t="s">
        <v>239</v>
      </c>
      <c r="B244" s="21" t="s">
        <v>244</v>
      </c>
      <c r="C244" s="21"/>
      <c r="D244" s="28">
        <f t="shared" ref="D244:F245" si="53">D245</f>
        <v>43000</v>
      </c>
      <c r="E244" s="22">
        <f t="shared" si="53"/>
        <v>43000</v>
      </c>
      <c r="F244" s="22">
        <f t="shared" si="53"/>
        <v>43000</v>
      </c>
    </row>
    <row r="245" spans="1:6" ht="33" x14ac:dyDescent="0.2">
      <c r="A245" s="26" t="s">
        <v>272</v>
      </c>
      <c r="B245" s="21" t="s">
        <v>244</v>
      </c>
      <c r="C245" s="21" t="s">
        <v>245</v>
      </c>
      <c r="D245" s="28">
        <f t="shared" si="53"/>
        <v>43000</v>
      </c>
      <c r="E245" s="22">
        <f t="shared" si="53"/>
        <v>43000</v>
      </c>
      <c r="F245" s="22">
        <f t="shared" si="53"/>
        <v>43000</v>
      </c>
    </row>
    <row r="246" spans="1:6" ht="34.5" customHeight="1" x14ac:dyDescent="0.25">
      <c r="A246" s="23" t="s">
        <v>25</v>
      </c>
      <c r="B246" s="21" t="s">
        <v>244</v>
      </c>
      <c r="C246" s="21" t="s">
        <v>24</v>
      </c>
      <c r="D246" s="28">
        <v>43000</v>
      </c>
      <c r="E246" s="22">
        <v>43000</v>
      </c>
      <c r="F246" s="22">
        <v>43000</v>
      </c>
    </row>
    <row r="247" spans="1:6" ht="66" x14ac:dyDescent="0.25">
      <c r="A247" s="32" t="s">
        <v>144</v>
      </c>
      <c r="B247" s="21" t="s">
        <v>142</v>
      </c>
      <c r="C247" s="21"/>
      <c r="D247" s="28">
        <f t="shared" ref="D247:F249" si="54">D248</f>
        <v>4500</v>
      </c>
      <c r="E247" s="22">
        <f t="shared" si="54"/>
        <v>4500</v>
      </c>
      <c r="F247" s="22">
        <f t="shared" si="54"/>
        <v>4500</v>
      </c>
    </row>
    <row r="248" spans="1:6" ht="49.5" x14ac:dyDescent="0.25">
      <c r="A248" s="25" t="s">
        <v>66</v>
      </c>
      <c r="B248" s="21" t="s">
        <v>143</v>
      </c>
      <c r="C248" s="21"/>
      <c r="D248" s="28">
        <f t="shared" si="54"/>
        <v>4500</v>
      </c>
      <c r="E248" s="22">
        <f t="shared" si="54"/>
        <v>4500</v>
      </c>
      <c r="F248" s="22">
        <f t="shared" si="54"/>
        <v>4500</v>
      </c>
    </row>
    <row r="249" spans="1:6" ht="16.5" x14ac:dyDescent="0.25">
      <c r="A249" s="38" t="s">
        <v>68</v>
      </c>
      <c r="B249" s="21" t="s">
        <v>143</v>
      </c>
      <c r="C249" s="21" t="s">
        <v>67</v>
      </c>
      <c r="D249" s="28">
        <f t="shared" si="54"/>
        <v>4500</v>
      </c>
      <c r="E249" s="22">
        <f t="shared" si="54"/>
        <v>4500</v>
      </c>
      <c r="F249" s="22">
        <f t="shared" si="54"/>
        <v>4500</v>
      </c>
    </row>
    <row r="250" spans="1:6" ht="16.5" x14ac:dyDescent="0.25">
      <c r="A250" s="38" t="s">
        <v>69</v>
      </c>
      <c r="B250" s="21" t="s">
        <v>143</v>
      </c>
      <c r="C250" s="21" t="s">
        <v>65</v>
      </c>
      <c r="D250" s="28">
        <v>4500</v>
      </c>
      <c r="E250" s="22">
        <v>4500</v>
      </c>
      <c r="F250" s="22">
        <v>4500</v>
      </c>
    </row>
    <row r="251" spans="1:6" ht="16.5" x14ac:dyDescent="0.2">
      <c r="A251" s="52" t="s">
        <v>61</v>
      </c>
      <c r="B251" s="33" t="s">
        <v>62</v>
      </c>
      <c r="C251" s="33"/>
      <c r="D251" s="28">
        <f t="shared" ref="D251:F253" si="55">D252</f>
        <v>2217272.8199999998</v>
      </c>
      <c r="E251" s="22">
        <f t="shared" si="55"/>
        <v>2077000</v>
      </c>
      <c r="F251" s="22">
        <f t="shared" si="55"/>
        <v>2077000</v>
      </c>
    </row>
    <row r="252" spans="1:6" ht="33" x14ac:dyDescent="0.25">
      <c r="A252" s="53" t="s">
        <v>63</v>
      </c>
      <c r="B252" s="33" t="s">
        <v>195</v>
      </c>
      <c r="C252" s="33"/>
      <c r="D252" s="28">
        <f t="shared" si="55"/>
        <v>2217272.8199999998</v>
      </c>
      <c r="E252" s="22">
        <f t="shared" si="55"/>
        <v>2077000</v>
      </c>
      <c r="F252" s="22">
        <f t="shared" si="55"/>
        <v>2077000</v>
      </c>
    </row>
    <row r="253" spans="1:6" ht="33" x14ac:dyDescent="0.2">
      <c r="A253" s="26" t="s">
        <v>272</v>
      </c>
      <c r="B253" s="33" t="s">
        <v>195</v>
      </c>
      <c r="C253" s="21" t="s">
        <v>30</v>
      </c>
      <c r="D253" s="28">
        <f t="shared" si="55"/>
        <v>2217272.8199999998</v>
      </c>
      <c r="E253" s="22">
        <f t="shared" si="55"/>
        <v>2077000</v>
      </c>
      <c r="F253" s="22">
        <f t="shared" si="55"/>
        <v>2077000</v>
      </c>
    </row>
    <row r="254" spans="1:6" ht="34.5" customHeight="1" x14ac:dyDescent="0.2">
      <c r="A254" s="54" t="s">
        <v>25</v>
      </c>
      <c r="B254" s="33" t="s">
        <v>195</v>
      </c>
      <c r="C254" s="21" t="s">
        <v>24</v>
      </c>
      <c r="D254" s="28">
        <v>2217272.8199999998</v>
      </c>
      <c r="E254" s="22">
        <v>2077000</v>
      </c>
      <c r="F254" s="22">
        <v>2077000</v>
      </c>
    </row>
    <row r="255" spans="1:6" ht="16.5" x14ac:dyDescent="0.25">
      <c r="A255" s="27" t="s">
        <v>8</v>
      </c>
      <c r="B255" s="46" t="s">
        <v>50</v>
      </c>
      <c r="C255" s="55"/>
      <c r="D255" s="28">
        <f>D256</f>
        <v>300000</v>
      </c>
      <c r="E255" s="22">
        <f>E256</f>
        <v>300000</v>
      </c>
      <c r="F255" s="22">
        <f>F256</f>
        <v>0</v>
      </c>
    </row>
    <row r="256" spans="1:6" ht="33" x14ac:dyDescent="0.25">
      <c r="A256" s="27" t="s">
        <v>9</v>
      </c>
      <c r="B256" s="46" t="s">
        <v>51</v>
      </c>
      <c r="C256" s="55"/>
      <c r="D256" s="28">
        <f>D260+D257</f>
        <v>300000</v>
      </c>
      <c r="E256" s="22">
        <f>E260</f>
        <v>300000</v>
      </c>
      <c r="F256" s="22">
        <f>F260</f>
        <v>0</v>
      </c>
    </row>
    <row r="257" spans="1:6" ht="33" x14ac:dyDescent="0.25">
      <c r="A257" s="27" t="s">
        <v>43</v>
      </c>
      <c r="B257" s="46" t="s">
        <v>51</v>
      </c>
      <c r="C257" s="55">
        <v>600</v>
      </c>
      <c r="D257" s="28">
        <f>D258</f>
        <v>108000</v>
      </c>
      <c r="E257" s="22">
        <v>0</v>
      </c>
      <c r="F257" s="22">
        <v>0</v>
      </c>
    </row>
    <row r="258" spans="1:6" ht="16.5" x14ac:dyDescent="0.25">
      <c r="A258" s="27" t="s">
        <v>39</v>
      </c>
      <c r="B258" s="46" t="s">
        <v>51</v>
      </c>
      <c r="C258" s="55">
        <v>610</v>
      </c>
      <c r="D258" s="28">
        <v>108000</v>
      </c>
      <c r="E258" s="22">
        <v>0</v>
      </c>
      <c r="F258" s="22">
        <v>0</v>
      </c>
    </row>
    <row r="259" spans="1:6" ht="16.5" x14ac:dyDescent="0.25">
      <c r="A259" s="27" t="s">
        <v>26</v>
      </c>
      <c r="B259" s="46" t="s">
        <v>51</v>
      </c>
      <c r="C259" s="55">
        <v>800</v>
      </c>
      <c r="D259" s="28">
        <f>D260</f>
        <v>192000</v>
      </c>
      <c r="E259" s="22">
        <f>E260</f>
        <v>300000</v>
      </c>
      <c r="F259" s="22">
        <f>F260</f>
        <v>0</v>
      </c>
    </row>
    <row r="260" spans="1:6" ht="16.5" x14ac:dyDescent="0.25">
      <c r="A260" s="27" t="s">
        <v>10</v>
      </c>
      <c r="B260" s="46" t="s">
        <v>51</v>
      </c>
      <c r="C260" s="55">
        <v>870</v>
      </c>
      <c r="D260" s="28">
        <v>192000</v>
      </c>
      <c r="E260" s="22">
        <v>300000</v>
      </c>
      <c r="F260" s="22">
        <v>0</v>
      </c>
    </row>
    <row r="261" spans="1:6" ht="33" x14ac:dyDescent="0.25">
      <c r="A261" s="27" t="s">
        <v>304</v>
      </c>
      <c r="B261" s="46" t="s">
        <v>305</v>
      </c>
      <c r="C261" s="96"/>
      <c r="D261" s="28">
        <f t="shared" ref="D261:F263" si="56">D262</f>
        <v>1769931</v>
      </c>
      <c r="E261" s="22">
        <f t="shared" si="56"/>
        <v>0</v>
      </c>
      <c r="F261" s="22">
        <f t="shared" si="56"/>
        <v>0</v>
      </c>
    </row>
    <row r="262" spans="1:6" ht="33" x14ac:dyDescent="0.25">
      <c r="A262" s="27" t="s">
        <v>306</v>
      </c>
      <c r="B262" s="46" t="s">
        <v>307</v>
      </c>
      <c r="C262" s="96"/>
      <c r="D262" s="28">
        <f t="shared" si="56"/>
        <v>1769931</v>
      </c>
      <c r="E262" s="22">
        <f t="shared" si="56"/>
        <v>0</v>
      </c>
      <c r="F262" s="22">
        <f t="shared" si="56"/>
        <v>0</v>
      </c>
    </row>
    <row r="263" spans="1:6" ht="16.5" x14ac:dyDescent="0.25">
      <c r="A263" s="27" t="s">
        <v>68</v>
      </c>
      <c r="B263" s="46" t="s">
        <v>307</v>
      </c>
      <c r="C263" s="96">
        <v>500</v>
      </c>
      <c r="D263" s="28">
        <f t="shared" si="56"/>
        <v>1769931</v>
      </c>
      <c r="E263" s="22">
        <f t="shared" si="56"/>
        <v>0</v>
      </c>
      <c r="F263" s="22">
        <f t="shared" si="56"/>
        <v>0</v>
      </c>
    </row>
    <row r="264" spans="1:6" ht="16.5" x14ac:dyDescent="0.25">
      <c r="A264" s="27" t="s">
        <v>69</v>
      </c>
      <c r="B264" s="46" t="s">
        <v>307</v>
      </c>
      <c r="C264" s="96">
        <v>540</v>
      </c>
      <c r="D264" s="28">
        <v>1769931</v>
      </c>
      <c r="E264" s="22">
        <v>0</v>
      </c>
      <c r="F264" s="22">
        <v>0</v>
      </c>
    </row>
    <row r="265" spans="1:6" ht="17.25" x14ac:dyDescent="0.3">
      <c r="A265" s="166" t="s">
        <v>76</v>
      </c>
      <c r="B265" s="167"/>
      <c r="C265" s="168"/>
      <c r="D265" s="56">
        <v>0</v>
      </c>
      <c r="E265" s="56">
        <v>1920000</v>
      </c>
      <c r="F265" s="56">
        <v>3800000</v>
      </c>
    </row>
    <row r="266" spans="1:6" ht="16.5" x14ac:dyDescent="0.25">
      <c r="A266" s="169" t="s">
        <v>21</v>
      </c>
      <c r="B266" s="170"/>
      <c r="C266" s="171"/>
      <c r="D266" s="57">
        <f>D239+D196+D176+D153+D135+D118+D113+D95+D90+D15+D232+D123+D265+D144+D201</f>
        <v>197219035.71000001</v>
      </c>
      <c r="E266" s="57">
        <f>E239+E196+E176+E153+E135+E118+E113+E95+E90+E15+E232+E123+E265+E144+E201</f>
        <v>109202622.64</v>
      </c>
      <c r="F266" s="57">
        <f>F239+F196+F176+F153+F135+F118+F113+F95+F90+F15+F232+F123+F265+F144+F201</f>
        <v>76669523.989999995</v>
      </c>
    </row>
    <row r="267" spans="1:6" x14ac:dyDescent="0.2">
      <c r="A267" s="58"/>
      <c r="B267" s="58"/>
      <c r="C267" s="58"/>
      <c r="D267" s="58"/>
      <c r="E267" s="58"/>
      <c r="F267" s="58"/>
    </row>
  </sheetData>
  <mergeCells count="7">
    <mergeCell ref="A265:C265"/>
    <mergeCell ref="A266:C26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326"/>
  <sheetViews>
    <sheetView tabSelected="1" topLeftCell="A202" zoomScaleNormal="100" workbookViewId="0">
      <selection activeCell="F204" sqref="F204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7" width="17.42578125" customWidth="1"/>
    <col min="8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178" t="s">
        <v>276</v>
      </c>
      <c r="B13" s="178"/>
      <c r="C13" s="178"/>
      <c r="D13" s="178"/>
      <c r="E13" s="178"/>
      <c r="F13" s="178"/>
      <c r="G13" s="178"/>
      <c r="H13" s="178"/>
    </row>
    <row r="15" spans="1:8" ht="16.5" x14ac:dyDescent="0.25">
      <c r="H15" s="2" t="s">
        <v>238</v>
      </c>
    </row>
    <row r="16" spans="1:8" ht="20.25" customHeight="1" x14ac:dyDescent="0.2">
      <c r="A16" s="179" t="s">
        <v>1</v>
      </c>
      <c r="B16" s="179" t="s">
        <v>247</v>
      </c>
      <c r="C16" s="182" t="s">
        <v>145</v>
      </c>
      <c r="D16" s="179" t="s">
        <v>2</v>
      </c>
      <c r="E16" s="182" t="s">
        <v>3</v>
      </c>
      <c r="F16" s="185" t="s">
        <v>269</v>
      </c>
      <c r="G16" s="186"/>
      <c r="H16" s="187"/>
    </row>
    <row r="17" spans="1:18" ht="3" hidden="1" customHeight="1" x14ac:dyDescent="0.2">
      <c r="A17" s="180"/>
      <c r="B17" s="180"/>
      <c r="C17" s="183"/>
      <c r="D17" s="180"/>
      <c r="E17" s="183"/>
      <c r="F17" s="188"/>
      <c r="G17" s="189"/>
      <c r="H17" s="190"/>
    </row>
    <row r="18" spans="1:18" ht="28.5" customHeight="1" x14ac:dyDescent="0.2">
      <c r="A18" s="181"/>
      <c r="B18" s="181"/>
      <c r="C18" s="184"/>
      <c r="D18" s="181"/>
      <c r="E18" s="184"/>
      <c r="F18" s="12" t="s">
        <v>226</v>
      </c>
      <c r="G18" s="12" t="s">
        <v>246</v>
      </c>
      <c r="H18" s="12" t="s">
        <v>273</v>
      </c>
    </row>
    <row r="19" spans="1:18" ht="120" customHeight="1" x14ac:dyDescent="0.2">
      <c r="A19" s="59" t="s">
        <v>18</v>
      </c>
      <c r="B19" s="60">
        <v>804</v>
      </c>
      <c r="C19" s="61"/>
      <c r="D19" s="60"/>
      <c r="E19" s="61"/>
      <c r="F19" s="62">
        <f>F326</f>
        <v>197219035.71000001</v>
      </c>
      <c r="G19" s="62">
        <f t="shared" ref="G19:H19" si="0">G326</f>
        <v>109202622.64</v>
      </c>
      <c r="H19" s="62">
        <f t="shared" si="0"/>
        <v>76669523.989999995</v>
      </c>
      <c r="J19" s="11"/>
      <c r="N19" s="11"/>
      <c r="P19" s="93"/>
      <c r="Q19" s="11"/>
      <c r="R19" s="11"/>
    </row>
    <row r="20" spans="1:18" ht="33" x14ac:dyDescent="0.2">
      <c r="A20" s="63" t="s">
        <v>146</v>
      </c>
      <c r="B20" s="64">
        <v>804</v>
      </c>
      <c r="C20" s="31" t="s">
        <v>147</v>
      </c>
      <c r="D20" s="31"/>
      <c r="E20" s="31"/>
      <c r="F20" s="19">
        <f>F21+F30+F52+F58</f>
        <v>20289596.420000002</v>
      </c>
      <c r="G20" s="19">
        <f>G21+G30+G52+G58</f>
        <v>20277781.009999998</v>
      </c>
      <c r="H20" s="19">
        <f>H21+H30+H52+H58</f>
        <v>18439594.359999999</v>
      </c>
    </row>
    <row r="21" spans="1:18" ht="138" customHeight="1" x14ac:dyDescent="0.2">
      <c r="A21" s="63" t="s">
        <v>148</v>
      </c>
      <c r="B21" s="64">
        <v>804</v>
      </c>
      <c r="C21" s="31" t="s">
        <v>149</v>
      </c>
      <c r="D21" s="31"/>
      <c r="E21" s="31"/>
      <c r="F21" s="90">
        <f>F22</f>
        <v>720000</v>
      </c>
      <c r="G21" s="19">
        <f t="shared" ref="G21:H23" si="1">G22</f>
        <v>720000</v>
      </c>
      <c r="H21" s="19">
        <f t="shared" si="1"/>
        <v>720000</v>
      </c>
      <c r="K21" s="7"/>
      <c r="L21" s="7"/>
    </row>
    <row r="22" spans="1:18" ht="51.75" customHeight="1" x14ac:dyDescent="0.2">
      <c r="A22" s="43" t="s">
        <v>19</v>
      </c>
      <c r="B22" s="65">
        <v>804</v>
      </c>
      <c r="C22" s="29" t="s">
        <v>149</v>
      </c>
      <c r="D22" s="29" t="s">
        <v>44</v>
      </c>
      <c r="E22" s="29"/>
      <c r="F22" s="28">
        <f>F23</f>
        <v>720000</v>
      </c>
      <c r="G22" s="22">
        <f t="shared" si="1"/>
        <v>720000</v>
      </c>
      <c r="H22" s="22">
        <f t="shared" si="1"/>
        <v>720000</v>
      </c>
      <c r="J22" s="11"/>
      <c r="K22" s="11"/>
    </row>
    <row r="23" spans="1:18" ht="35.25" customHeight="1" x14ac:dyDescent="0.2">
      <c r="A23" s="43" t="s">
        <v>20</v>
      </c>
      <c r="B23" s="65">
        <v>804</v>
      </c>
      <c r="C23" s="29" t="s">
        <v>149</v>
      </c>
      <c r="D23" s="29" t="s">
        <v>45</v>
      </c>
      <c r="E23" s="29"/>
      <c r="F23" s="28">
        <f>F24</f>
        <v>720000</v>
      </c>
      <c r="G23" s="22">
        <f t="shared" si="1"/>
        <v>720000</v>
      </c>
      <c r="H23" s="22">
        <f t="shared" si="1"/>
        <v>720000</v>
      </c>
    </row>
    <row r="24" spans="1:18" ht="19.5" customHeight="1" x14ac:dyDescent="0.2">
      <c r="A24" s="52" t="s">
        <v>4</v>
      </c>
      <c r="B24" s="65">
        <v>804</v>
      </c>
      <c r="C24" s="29" t="s">
        <v>149</v>
      </c>
      <c r="D24" s="29" t="s">
        <v>72</v>
      </c>
      <c r="E24" s="29"/>
      <c r="F24" s="28">
        <f>F25+F27</f>
        <v>720000</v>
      </c>
      <c r="G24" s="22">
        <f>G25+G27</f>
        <v>720000</v>
      </c>
      <c r="H24" s="22">
        <f>H25+H27</f>
        <v>720000</v>
      </c>
    </row>
    <row r="25" spans="1:18" ht="156" customHeight="1" x14ac:dyDescent="0.2">
      <c r="A25" s="44" t="s">
        <v>22</v>
      </c>
      <c r="B25" s="65">
        <v>804</v>
      </c>
      <c r="C25" s="66" t="s">
        <v>149</v>
      </c>
      <c r="D25" s="29" t="s">
        <v>72</v>
      </c>
      <c r="E25" s="66" t="s">
        <v>23</v>
      </c>
      <c r="F25" s="91">
        <f>F26</f>
        <v>677000</v>
      </c>
      <c r="G25" s="67">
        <f>G26</f>
        <v>677000</v>
      </c>
      <c r="H25" s="67">
        <f>H26</f>
        <v>677000</v>
      </c>
    </row>
    <row r="26" spans="1:18" ht="54" customHeight="1" x14ac:dyDescent="0.2">
      <c r="A26" s="44" t="s">
        <v>27</v>
      </c>
      <c r="B26" s="65">
        <v>804</v>
      </c>
      <c r="C26" s="29" t="s">
        <v>149</v>
      </c>
      <c r="D26" s="29" t="s">
        <v>72</v>
      </c>
      <c r="E26" s="29" t="s">
        <v>28</v>
      </c>
      <c r="F26" s="28">
        <v>677000</v>
      </c>
      <c r="G26" s="22">
        <v>677000</v>
      </c>
      <c r="H26" s="22">
        <v>677000</v>
      </c>
    </row>
    <row r="27" spans="1:18" ht="69" customHeight="1" x14ac:dyDescent="0.2">
      <c r="A27" s="44" t="s">
        <v>239</v>
      </c>
      <c r="B27" s="65">
        <v>804</v>
      </c>
      <c r="C27" s="66" t="s">
        <v>149</v>
      </c>
      <c r="D27" s="29" t="s">
        <v>244</v>
      </c>
      <c r="E27" s="29"/>
      <c r="F27" s="28">
        <f>F28</f>
        <v>43000</v>
      </c>
      <c r="G27" s="22">
        <f>G28</f>
        <v>43000</v>
      </c>
      <c r="H27" s="22">
        <f>H28</f>
        <v>43000</v>
      </c>
    </row>
    <row r="28" spans="1:18" ht="49.5" customHeight="1" x14ac:dyDescent="0.2">
      <c r="A28" s="44" t="s">
        <v>36</v>
      </c>
      <c r="B28" s="65">
        <v>804</v>
      </c>
      <c r="C28" s="29" t="s">
        <v>149</v>
      </c>
      <c r="D28" s="29" t="s">
        <v>244</v>
      </c>
      <c r="E28" s="29" t="s">
        <v>30</v>
      </c>
      <c r="F28" s="28">
        <f t="shared" ref="F28:H28" si="2">F29</f>
        <v>43000</v>
      </c>
      <c r="G28" s="22">
        <f t="shared" si="2"/>
        <v>43000</v>
      </c>
      <c r="H28" s="22">
        <f t="shared" si="2"/>
        <v>43000</v>
      </c>
    </row>
    <row r="29" spans="1:18" ht="71.25" customHeight="1" x14ac:dyDescent="0.2">
      <c r="A29" s="44" t="s">
        <v>25</v>
      </c>
      <c r="B29" s="65">
        <v>804</v>
      </c>
      <c r="C29" s="66" t="s">
        <v>149</v>
      </c>
      <c r="D29" s="29" t="s">
        <v>244</v>
      </c>
      <c r="E29" s="29" t="s">
        <v>24</v>
      </c>
      <c r="F29" s="28">
        <v>43000</v>
      </c>
      <c r="G29" s="22">
        <v>43000</v>
      </c>
      <c r="H29" s="22">
        <v>43000</v>
      </c>
    </row>
    <row r="30" spans="1:18" ht="137.25" customHeight="1" x14ac:dyDescent="0.2">
      <c r="A30" s="63" t="s">
        <v>150</v>
      </c>
      <c r="B30" s="64">
        <v>804</v>
      </c>
      <c r="C30" s="31" t="s">
        <v>151</v>
      </c>
      <c r="D30" s="31"/>
      <c r="E30" s="31"/>
      <c r="F30" s="19">
        <f>F31</f>
        <v>16750000</v>
      </c>
      <c r="G30" s="19">
        <f t="shared" ref="G30:H30" si="3">G31</f>
        <v>16520000</v>
      </c>
      <c r="H30" s="19">
        <f t="shared" si="3"/>
        <v>15750000</v>
      </c>
    </row>
    <row r="31" spans="1:18" ht="87" customHeight="1" x14ac:dyDescent="0.2">
      <c r="A31" s="43" t="s">
        <v>248</v>
      </c>
      <c r="B31" s="65">
        <v>804</v>
      </c>
      <c r="C31" s="29" t="s">
        <v>151</v>
      </c>
      <c r="D31" s="29" t="s">
        <v>55</v>
      </c>
      <c r="E31" s="29"/>
      <c r="F31" s="22">
        <f>F32+F47</f>
        <v>16750000</v>
      </c>
      <c r="G31" s="22">
        <f>G32+G47</f>
        <v>16520000</v>
      </c>
      <c r="H31" s="22">
        <f>H32+H47</f>
        <v>15750000</v>
      </c>
    </row>
    <row r="32" spans="1:18" ht="149.25" customHeight="1" x14ac:dyDescent="0.2">
      <c r="A32" s="43" t="s">
        <v>249</v>
      </c>
      <c r="B32" s="65">
        <v>804</v>
      </c>
      <c r="C32" s="29" t="s">
        <v>151</v>
      </c>
      <c r="D32" s="29" t="s">
        <v>56</v>
      </c>
      <c r="E32" s="29"/>
      <c r="F32" s="22">
        <f>F33+F37</f>
        <v>16747000</v>
      </c>
      <c r="G32" s="22">
        <f>G33+G37</f>
        <v>16517000</v>
      </c>
      <c r="H32" s="22">
        <f>H33+H37</f>
        <v>15747000</v>
      </c>
    </row>
    <row r="33" spans="1:8" ht="41.25" customHeight="1" x14ac:dyDescent="0.2">
      <c r="A33" s="43" t="s">
        <v>20</v>
      </c>
      <c r="B33" s="65">
        <v>804</v>
      </c>
      <c r="C33" s="29" t="s">
        <v>151</v>
      </c>
      <c r="D33" s="29" t="s">
        <v>73</v>
      </c>
      <c r="E33" s="29"/>
      <c r="F33" s="22">
        <f>F34</f>
        <v>1443000</v>
      </c>
      <c r="G33" s="22">
        <f t="shared" ref="G33:H33" si="4">G34</f>
        <v>1414000</v>
      </c>
      <c r="H33" s="22">
        <f t="shared" si="4"/>
        <v>1414000</v>
      </c>
    </row>
    <row r="34" spans="1:8" ht="72" customHeight="1" x14ac:dyDescent="0.2">
      <c r="A34" s="43" t="s">
        <v>7</v>
      </c>
      <c r="B34" s="65">
        <v>804</v>
      </c>
      <c r="C34" s="29" t="s">
        <v>151</v>
      </c>
      <c r="D34" s="29" t="s">
        <v>74</v>
      </c>
      <c r="E34" s="29"/>
      <c r="F34" s="22">
        <f t="shared" ref="F34:H34" si="5">F36</f>
        <v>1443000</v>
      </c>
      <c r="G34" s="22">
        <f t="shared" si="5"/>
        <v>1414000</v>
      </c>
      <c r="H34" s="22">
        <f t="shared" si="5"/>
        <v>1414000</v>
      </c>
    </row>
    <row r="35" spans="1:8" ht="157.5" customHeight="1" x14ac:dyDescent="0.2">
      <c r="A35" s="68" t="s">
        <v>22</v>
      </c>
      <c r="B35" s="65">
        <v>804</v>
      </c>
      <c r="C35" s="29" t="s">
        <v>151</v>
      </c>
      <c r="D35" s="29" t="s">
        <v>74</v>
      </c>
      <c r="E35" s="66" t="s">
        <v>23</v>
      </c>
      <c r="F35" s="22">
        <f>F36</f>
        <v>1443000</v>
      </c>
      <c r="G35" s="22">
        <f>G36</f>
        <v>1414000</v>
      </c>
      <c r="H35" s="22">
        <f>H36</f>
        <v>1414000</v>
      </c>
    </row>
    <row r="36" spans="1:8" ht="57.75" customHeight="1" x14ac:dyDescent="0.2">
      <c r="A36" s="44" t="s">
        <v>27</v>
      </c>
      <c r="B36" s="65">
        <v>804</v>
      </c>
      <c r="C36" s="29" t="s">
        <v>151</v>
      </c>
      <c r="D36" s="29" t="s">
        <v>74</v>
      </c>
      <c r="E36" s="66" t="s">
        <v>28</v>
      </c>
      <c r="F36" s="22">
        <v>1443000</v>
      </c>
      <c r="G36" s="22">
        <v>1414000</v>
      </c>
      <c r="H36" s="22">
        <v>1414000</v>
      </c>
    </row>
    <row r="37" spans="1:8" ht="69" customHeight="1" x14ac:dyDescent="0.2">
      <c r="A37" s="43" t="s">
        <v>78</v>
      </c>
      <c r="B37" s="65">
        <v>804</v>
      </c>
      <c r="C37" s="29" t="s">
        <v>151</v>
      </c>
      <c r="D37" s="29" t="s">
        <v>79</v>
      </c>
      <c r="E37" s="66"/>
      <c r="F37" s="22">
        <f>F38+F41</f>
        <v>15304000</v>
      </c>
      <c r="G37" s="22">
        <f>G38+G41</f>
        <v>15103000</v>
      </c>
      <c r="H37" s="22">
        <f>H38+H41</f>
        <v>14333000</v>
      </c>
    </row>
    <row r="38" spans="1:8" ht="27" customHeight="1" x14ac:dyDescent="0.2">
      <c r="A38" s="43" t="s">
        <v>4</v>
      </c>
      <c r="B38" s="65">
        <v>804</v>
      </c>
      <c r="C38" s="29" t="s">
        <v>151</v>
      </c>
      <c r="D38" s="29" t="s">
        <v>80</v>
      </c>
      <c r="E38" s="29"/>
      <c r="F38" s="22">
        <f>F39</f>
        <v>13254000</v>
      </c>
      <c r="G38" s="22">
        <f t="shared" ref="G38:H39" si="6">G39</f>
        <v>13237000</v>
      </c>
      <c r="H38" s="22">
        <f t="shared" si="6"/>
        <v>12467000</v>
      </c>
    </row>
    <row r="39" spans="1:8" ht="150" customHeight="1" x14ac:dyDescent="0.2">
      <c r="A39" s="68" t="s">
        <v>22</v>
      </c>
      <c r="B39" s="65">
        <v>804</v>
      </c>
      <c r="C39" s="29" t="s">
        <v>151</v>
      </c>
      <c r="D39" s="29" t="s">
        <v>80</v>
      </c>
      <c r="E39" s="66" t="s">
        <v>23</v>
      </c>
      <c r="F39" s="22">
        <f>F40</f>
        <v>13254000</v>
      </c>
      <c r="G39" s="22">
        <f t="shared" si="6"/>
        <v>13237000</v>
      </c>
      <c r="H39" s="22">
        <f t="shared" si="6"/>
        <v>12467000</v>
      </c>
    </row>
    <row r="40" spans="1:8" ht="56.25" customHeight="1" x14ac:dyDescent="0.2">
      <c r="A40" s="44" t="s">
        <v>27</v>
      </c>
      <c r="B40" s="65">
        <v>804</v>
      </c>
      <c r="C40" s="29" t="s">
        <v>151</v>
      </c>
      <c r="D40" s="29" t="s">
        <v>80</v>
      </c>
      <c r="E40" s="29" t="s">
        <v>28</v>
      </c>
      <c r="F40" s="22">
        <v>13254000</v>
      </c>
      <c r="G40" s="22">
        <v>13237000</v>
      </c>
      <c r="H40" s="22">
        <v>12467000</v>
      </c>
    </row>
    <row r="41" spans="1:8" ht="48.75" customHeight="1" x14ac:dyDescent="0.2">
      <c r="A41" s="42" t="s">
        <v>239</v>
      </c>
      <c r="B41" s="65">
        <v>804</v>
      </c>
      <c r="C41" s="66" t="s">
        <v>151</v>
      </c>
      <c r="D41" s="29" t="s">
        <v>227</v>
      </c>
      <c r="E41" s="29"/>
      <c r="F41" s="22">
        <f>F42+F44</f>
        <v>2050000</v>
      </c>
      <c r="G41" s="22">
        <f>G42+G44</f>
        <v>1866000</v>
      </c>
      <c r="H41" s="22">
        <f>H42+H44</f>
        <v>1866000</v>
      </c>
    </row>
    <row r="42" spans="1:8" ht="38.25" customHeight="1" x14ac:dyDescent="0.2">
      <c r="A42" s="44" t="s">
        <v>36</v>
      </c>
      <c r="B42" s="65">
        <v>804</v>
      </c>
      <c r="C42" s="66" t="s">
        <v>151</v>
      </c>
      <c r="D42" s="29" t="s">
        <v>227</v>
      </c>
      <c r="E42" s="29" t="s">
        <v>30</v>
      </c>
      <c r="F42" s="22">
        <f>F43</f>
        <v>2045000</v>
      </c>
      <c r="G42" s="22">
        <f t="shared" ref="G42:H42" si="7">G43</f>
        <v>1861000</v>
      </c>
      <c r="H42" s="22">
        <f t="shared" si="7"/>
        <v>1861000</v>
      </c>
    </row>
    <row r="43" spans="1:8" ht="69" customHeight="1" x14ac:dyDescent="0.2">
      <c r="A43" s="44" t="s">
        <v>25</v>
      </c>
      <c r="B43" s="65">
        <v>804</v>
      </c>
      <c r="C43" s="29" t="s">
        <v>151</v>
      </c>
      <c r="D43" s="29" t="s">
        <v>227</v>
      </c>
      <c r="E43" s="29" t="s">
        <v>24</v>
      </c>
      <c r="F43" s="22">
        <v>2045000</v>
      </c>
      <c r="G43" s="22">
        <v>1861000</v>
      </c>
      <c r="H43" s="22">
        <v>1861000</v>
      </c>
    </row>
    <row r="44" spans="1:8" ht="35.25" customHeight="1" x14ac:dyDescent="0.2">
      <c r="A44" s="43" t="s">
        <v>26</v>
      </c>
      <c r="B44" s="65">
        <v>804</v>
      </c>
      <c r="C44" s="29" t="s">
        <v>151</v>
      </c>
      <c r="D44" s="29" t="s">
        <v>227</v>
      </c>
      <c r="E44" s="29" t="s">
        <v>29</v>
      </c>
      <c r="F44" s="22">
        <f>F46+F45</f>
        <v>5000</v>
      </c>
      <c r="G44" s="22">
        <f t="shared" ref="G44:H44" si="8">G46</f>
        <v>5000</v>
      </c>
      <c r="H44" s="22">
        <f t="shared" si="8"/>
        <v>5000</v>
      </c>
    </row>
    <row r="45" spans="1:8" ht="82.5" customHeight="1" x14ac:dyDescent="0.2">
      <c r="A45" s="43" t="s">
        <v>318</v>
      </c>
      <c r="B45" s="65">
        <v>804</v>
      </c>
      <c r="C45" s="29" t="s">
        <v>151</v>
      </c>
      <c r="D45" s="29" t="s">
        <v>227</v>
      </c>
      <c r="E45" s="29" t="s">
        <v>54</v>
      </c>
      <c r="F45" s="22">
        <v>3000</v>
      </c>
      <c r="G45" s="22">
        <v>0</v>
      </c>
      <c r="H45" s="22">
        <v>0</v>
      </c>
    </row>
    <row r="46" spans="1:8" ht="35.25" customHeight="1" x14ac:dyDescent="0.2">
      <c r="A46" s="43" t="s">
        <v>5</v>
      </c>
      <c r="B46" s="65">
        <v>804</v>
      </c>
      <c r="C46" s="29" t="s">
        <v>151</v>
      </c>
      <c r="D46" s="29" t="s">
        <v>227</v>
      </c>
      <c r="E46" s="29" t="s">
        <v>6</v>
      </c>
      <c r="F46" s="22">
        <v>2000</v>
      </c>
      <c r="G46" s="22">
        <v>5000</v>
      </c>
      <c r="H46" s="22">
        <v>5000</v>
      </c>
    </row>
    <row r="47" spans="1:8" ht="100.5" customHeight="1" x14ac:dyDescent="0.2">
      <c r="A47" s="43" t="s">
        <v>205</v>
      </c>
      <c r="B47" s="65">
        <v>804</v>
      </c>
      <c r="C47" s="29" t="s">
        <v>151</v>
      </c>
      <c r="D47" s="29" t="s">
        <v>98</v>
      </c>
      <c r="E47" s="29" t="s">
        <v>250</v>
      </c>
      <c r="F47" s="28">
        <f>F51</f>
        <v>3000</v>
      </c>
      <c r="G47" s="22">
        <f>G51</f>
        <v>3000</v>
      </c>
      <c r="H47" s="22">
        <f>H51</f>
        <v>3000</v>
      </c>
    </row>
    <row r="48" spans="1:8" ht="102" customHeight="1" x14ac:dyDescent="0.2">
      <c r="A48" s="43" t="s">
        <v>107</v>
      </c>
      <c r="B48" s="65">
        <v>804</v>
      </c>
      <c r="C48" s="29" t="s">
        <v>151</v>
      </c>
      <c r="D48" s="29" t="s">
        <v>106</v>
      </c>
      <c r="E48" s="29"/>
      <c r="F48" s="28">
        <f>F51</f>
        <v>3000</v>
      </c>
      <c r="G48" s="22">
        <f>G51</f>
        <v>3000</v>
      </c>
      <c r="H48" s="22">
        <f>H51</f>
        <v>3000</v>
      </c>
    </row>
    <row r="49" spans="1:8" ht="36.75" customHeight="1" x14ac:dyDescent="0.2">
      <c r="A49" s="43" t="s">
        <v>66</v>
      </c>
      <c r="B49" s="65">
        <v>804</v>
      </c>
      <c r="C49" s="29" t="s">
        <v>151</v>
      </c>
      <c r="D49" s="29" t="s">
        <v>109</v>
      </c>
      <c r="E49" s="29"/>
      <c r="F49" s="28">
        <f t="shared" ref="F49:H50" si="9">F50</f>
        <v>3000</v>
      </c>
      <c r="G49" s="22">
        <f t="shared" si="9"/>
        <v>3000</v>
      </c>
      <c r="H49" s="22">
        <f t="shared" si="9"/>
        <v>3000</v>
      </c>
    </row>
    <row r="50" spans="1:8" ht="22.5" customHeight="1" x14ac:dyDescent="0.2">
      <c r="A50" s="69" t="s">
        <v>68</v>
      </c>
      <c r="B50" s="65">
        <v>804</v>
      </c>
      <c r="C50" s="29" t="s">
        <v>151</v>
      </c>
      <c r="D50" s="29" t="s">
        <v>109</v>
      </c>
      <c r="E50" s="29" t="s">
        <v>67</v>
      </c>
      <c r="F50" s="28">
        <f t="shared" si="9"/>
        <v>3000</v>
      </c>
      <c r="G50" s="22">
        <f t="shared" si="9"/>
        <v>3000</v>
      </c>
      <c r="H50" s="22">
        <f t="shared" si="9"/>
        <v>3000</v>
      </c>
    </row>
    <row r="51" spans="1:8" ht="36" customHeight="1" x14ac:dyDescent="0.2">
      <c r="A51" s="43" t="s">
        <v>69</v>
      </c>
      <c r="B51" s="65">
        <v>804</v>
      </c>
      <c r="C51" s="29" t="s">
        <v>151</v>
      </c>
      <c r="D51" s="29" t="s">
        <v>109</v>
      </c>
      <c r="E51" s="29" t="s">
        <v>65</v>
      </c>
      <c r="F51" s="28">
        <v>3000</v>
      </c>
      <c r="G51" s="22">
        <v>3000</v>
      </c>
      <c r="H51" s="22">
        <v>3000</v>
      </c>
    </row>
    <row r="52" spans="1:8" ht="24.75" customHeight="1" x14ac:dyDescent="0.2">
      <c r="A52" s="63" t="s">
        <v>8</v>
      </c>
      <c r="B52" s="64">
        <v>804</v>
      </c>
      <c r="C52" s="70" t="s">
        <v>152</v>
      </c>
      <c r="D52" s="72"/>
      <c r="E52" s="72"/>
      <c r="F52" s="90">
        <f>F53</f>
        <v>192000</v>
      </c>
      <c r="G52" s="19">
        <f>G53</f>
        <v>300000</v>
      </c>
      <c r="H52" s="19">
        <f>H53</f>
        <v>0</v>
      </c>
    </row>
    <row r="53" spans="1:8" ht="36" customHeight="1" x14ac:dyDescent="0.2">
      <c r="A53" s="43" t="s">
        <v>19</v>
      </c>
      <c r="B53" s="65">
        <v>804</v>
      </c>
      <c r="C53" s="29" t="s">
        <v>152</v>
      </c>
      <c r="D53" s="29" t="s">
        <v>44</v>
      </c>
      <c r="E53" s="73"/>
      <c r="F53" s="28">
        <f>F57</f>
        <v>192000</v>
      </c>
      <c r="G53" s="22">
        <f t="shared" ref="G53:H53" si="10">G57</f>
        <v>300000</v>
      </c>
      <c r="H53" s="22">
        <f t="shared" si="10"/>
        <v>0</v>
      </c>
    </row>
    <row r="54" spans="1:8" ht="21.75" customHeight="1" x14ac:dyDescent="0.2">
      <c r="A54" s="43" t="s">
        <v>8</v>
      </c>
      <c r="B54" s="65">
        <v>804</v>
      </c>
      <c r="C54" s="29" t="s">
        <v>152</v>
      </c>
      <c r="D54" s="29" t="s">
        <v>50</v>
      </c>
      <c r="E54" s="73"/>
      <c r="F54" s="28">
        <f>F57</f>
        <v>192000</v>
      </c>
      <c r="G54" s="22">
        <f t="shared" ref="G54:H54" si="11">G57</f>
        <v>300000</v>
      </c>
      <c r="H54" s="22">
        <f t="shared" si="11"/>
        <v>0</v>
      </c>
    </row>
    <row r="55" spans="1:8" ht="69" customHeight="1" x14ac:dyDescent="0.2">
      <c r="A55" s="43" t="s">
        <v>9</v>
      </c>
      <c r="B55" s="65">
        <v>804</v>
      </c>
      <c r="C55" s="29" t="s">
        <v>152</v>
      </c>
      <c r="D55" s="29" t="s">
        <v>51</v>
      </c>
      <c r="E55" s="73"/>
      <c r="F55" s="28">
        <f>F57</f>
        <v>192000</v>
      </c>
      <c r="G55" s="22">
        <f>G57</f>
        <v>300000</v>
      </c>
      <c r="H55" s="22">
        <f>H57</f>
        <v>0</v>
      </c>
    </row>
    <row r="56" spans="1:8" ht="36.75" customHeight="1" x14ac:dyDescent="0.2">
      <c r="A56" s="43" t="s">
        <v>26</v>
      </c>
      <c r="B56" s="65">
        <v>804</v>
      </c>
      <c r="C56" s="29" t="s">
        <v>152</v>
      </c>
      <c r="D56" s="29" t="s">
        <v>51</v>
      </c>
      <c r="E56" s="73">
        <v>800</v>
      </c>
      <c r="F56" s="28">
        <f>F57</f>
        <v>192000</v>
      </c>
      <c r="G56" s="22">
        <f>G57</f>
        <v>300000</v>
      </c>
      <c r="H56" s="22">
        <f>H57</f>
        <v>0</v>
      </c>
    </row>
    <row r="57" spans="1:8" ht="20.25" customHeight="1" x14ac:dyDescent="0.2">
      <c r="A57" s="43" t="s">
        <v>10</v>
      </c>
      <c r="B57" s="65">
        <v>804</v>
      </c>
      <c r="C57" s="29" t="s">
        <v>152</v>
      </c>
      <c r="D57" s="29" t="s">
        <v>51</v>
      </c>
      <c r="E57" s="73">
        <v>870</v>
      </c>
      <c r="F57" s="28">
        <v>192000</v>
      </c>
      <c r="G57" s="22">
        <v>300000</v>
      </c>
      <c r="H57" s="22">
        <v>0</v>
      </c>
    </row>
    <row r="58" spans="1:8" ht="52.5" customHeight="1" x14ac:dyDescent="0.2">
      <c r="A58" s="63" t="s">
        <v>153</v>
      </c>
      <c r="B58" s="64">
        <v>804</v>
      </c>
      <c r="C58" s="31" t="s">
        <v>154</v>
      </c>
      <c r="D58" s="31"/>
      <c r="E58" s="31"/>
      <c r="F58" s="19">
        <f>F59+F110+F115</f>
        <v>2627596.42</v>
      </c>
      <c r="G58" s="19">
        <f>G59+G110+G115</f>
        <v>2737781.01</v>
      </c>
      <c r="H58" s="19">
        <f>H59+H110+H115</f>
        <v>1969594.3599999999</v>
      </c>
    </row>
    <row r="59" spans="1:8" ht="86.25" customHeight="1" x14ac:dyDescent="0.2">
      <c r="A59" s="43" t="s">
        <v>248</v>
      </c>
      <c r="B59" s="65">
        <v>804</v>
      </c>
      <c r="C59" s="29" t="s">
        <v>154</v>
      </c>
      <c r="D59" s="29" t="s">
        <v>55</v>
      </c>
      <c r="E59" s="29"/>
      <c r="F59" s="22">
        <f>F60+F81+F88+F105</f>
        <v>2015596.4200000002</v>
      </c>
      <c r="G59" s="22">
        <f>G60+G81+G88+G105</f>
        <v>2125781.0099999998</v>
      </c>
      <c r="H59" s="22">
        <f>H60+H81+H88+H105</f>
        <v>1557594.3599999999</v>
      </c>
    </row>
    <row r="60" spans="1:8" ht="116.25" customHeight="1" x14ac:dyDescent="0.2">
      <c r="A60" s="43" t="s">
        <v>202</v>
      </c>
      <c r="B60" s="65">
        <v>804</v>
      </c>
      <c r="C60" s="29" t="s">
        <v>154</v>
      </c>
      <c r="D60" s="29" t="s">
        <v>56</v>
      </c>
      <c r="E60" s="29"/>
      <c r="F60" s="22">
        <f>F71+F75+F61+F70</f>
        <v>663575.88</v>
      </c>
      <c r="G60" s="22">
        <f>G71+G75+G61+G70</f>
        <v>694479.79</v>
      </c>
      <c r="H60" s="22">
        <f>H71+H75+H61+H70</f>
        <v>598983.74</v>
      </c>
    </row>
    <row r="61" spans="1:8" ht="69.75" customHeight="1" x14ac:dyDescent="0.2">
      <c r="A61" s="42" t="s">
        <v>78</v>
      </c>
      <c r="B61" s="65">
        <v>804</v>
      </c>
      <c r="C61" s="29" t="s">
        <v>154</v>
      </c>
      <c r="D61" s="29" t="s">
        <v>79</v>
      </c>
      <c r="E61" s="29"/>
      <c r="F61" s="22">
        <f>F62</f>
        <v>213866.73</v>
      </c>
      <c r="G61" s="22">
        <f>G62</f>
        <v>213866.73</v>
      </c>
      <c r="H61" s="22">
        <f>H62</f>
        <v>213866.73</v>
      </c>
    </row>
    <row r="62" spans="1:8" ht="70.5" customHeight="1" x14ac:dyDescent="0.2">
      <c r="A62" s="42" t="s">
        <v>239</v>
      </c>
      <c r="B62" s="65">
        <v>804</v>
      </c>
      <c r="C62" s="29" t="s">
        <v>154</v>
      </c>
      <c r="D62" s="29" t="s">
        <v>227</v>
      </c>
      <c r="E62" s="29"/>
      <c r="F62" s="22">
        <f>F63+F65</f>
        <v>213866.73</v>
      </c>
      <c r="G62" s="22">
        <f>G63+G65</f>
        <v>213866.73</v>
      </c>
      <c r="H62" s="22">
        <f>H63+H65</f>
        <v>213866.73</v>
      </c>
    </row>
    <row r="63" spans="1:8" ht="54.75" customHeight="1" x14ac:dyDescent="0.2">
      <c r="A63" s="36" t="s">
        <v>36</v>
      </c>
      <c r="B63" s="65">
        <v>804</v>
      </c>
      <c r="C63" s="29" t="s">
        <v>154</v>
      </c>
      <c r="D63" s="29" t="s">
        <v>227</v>
      </c>
      <c r="E63" s="29" t="s">
        <v>30</v>
      </c>
      <c r="F63" s="22">
        <f t="shared" ref="F63:H63" si="12">F64</f>
        <v>165796.73000000001</v>
      </c>
      <c r="G63" s="22">
        <f t="shared" si="12"/>
        <v>165796.73000000001</v>
      </c>
      <c r="H63" s="22">
        <f t="shared" si="12"/>
        <v>165796.73000000001</v>
      </c>
    </row>
    <row r="64" spans="1:8" ht="65.25" customHeight="1" x14ac:dyDescent="0.2">
      <c r="A64" s="36" t="s">
        <v>25</v>
      </c>
      <c r="B64" s="65">
        <v>804</v>
      </c>
      <c r="C64" s="29" t="s">
        <v>154</v>
      </c>
      <c r="D64" s="29" t="s">
        <v>227</v>
      </c>
      <c r="E64" s="29" t="s">
        <v>24</v>
      </c>
      <c r="F64" s="22">
        <v>165796.73000000001</v>
      </c>
      <c r="G64" s="22">
        <v>165796.73000000001</v>
      </c>
      <c r="H64" s="22">
        <v>165796.73000000001</v>
      </c>
    </row>
    <row r="65" spans="1:8" ht="33.75" customHeight="1" x14ac:dyDescent="0.2">
      <c r="A65" s="43" t="s">
        <v>26</v>
      </c>
      <c r="B65" s="65">
        <v>804</v>
      </c>
      <c r="C65" s="29" t="s">
        <v>154</v>
      </c>
      <c r="D65" s="29" t="s">
        <v>227</v>
      </c>
      <c r="E65" s="29" t="s">
        <v>29</v>
      </c>
      <c r="F65" s="22">
        <f>F66</f>
        <v>48070</v>
      </c>
      <c r="G65" s="22">
        <f>G66</f>
        <v>48070</v>
      </c>
      <c r="H65" s="22">
        <f>H66</f>
        <v>48070</v>
      </c>
    </row>
    <row r="66" spans="1:8" ht="34.5" customHeight="1" x14ac:dyDescent="0.2">
      <c r="A66" s="43" t="s">
        <v>5</v>
      </c>
      <c r="B66" s="65">
        <v>804</v>
      </c>
      <c r="C66" s="29" t="s">
        <v>154</v>
      </c>
      <c r="D66" s="29" t="s">
        <v>227</v>
      </c>
      <c r="E66" s="29" t="s">
        <v>6</v>
      </c>
      <c r="F66" s="22">
        <v>48070</v>
      </c>
      <c r="G66" s="22">
        <v>48070</v>
      </c>
      <c r="H66" s="22">
        <v>48070</v>
      </c>
    </row>
    <row r="67" spans="1:8" ht="36.75" customHeight="1" x14ac:dyDescent="0.2">
      <c r="A67" s="43" t="s">
        <v>82</v>
      </c>
      <c r="B67" s="65">
        <v>804</v>
      </c>
      <c r="C67" s="29" t="s">
        <v>154</v>
      </c>
      <c r="D67" s="29" t="s">
        <v>81</v>
      </c>
      <c r="E67" s="29"/>
      <c r="F67" s="22">
        <f>F69</f>
        <v>10000</v>
      </c>
      <c r="G67" s="22">
        <f>G69</f>
        <v>10000</v>
      </c>
      <c r="H67" s="22">
        <f>H69</f>
        <v>10000</v>
      </c>
    </row>
    <row r="68" spans="1:8" ht="20.25" customHeight="1" x14ac:dyDescent="0.2">
      <c r="A68" s="43" t="s">
        <v>59</v>
      </c>
      <c r="B68" s="65">
        <v>804</v>
      </c>
      <c r="C68" s="29" t="s">
        <v>154</v>
      </c>
      <c r="D68" s="29" t="s">
        <v>83</v>
      </c>
      <c r="E68" s="29"/>
      <c r="F68" s="22">
        <f>F69</f>
        <v>10000</v>
      </c>
      <c r="G68" s="22">
        <f>G69</f>
        <v>10000</v>
      </c>
      <c r="H68" s="22">
        <f>H69</f>
        <v>10000</v>
      </c>
    </row>
    <row r="69" spans="1:8" ht="32.25" customHeight="1" x14ac:dyDescent="0.2">
      <c r="A69" s="43" t="s">
        <v>26</v>
      </c>
      <c r="B69" s="65">
        <v>804</v>
      </c>
      <c r="C69" s="29" t="s">
        <v>154</v>
      </c>
      <c r="D69" s="29" t="s">
        <v>83</v>
      </c>
      <c r="E69" s="29" t="s">
        <v>29</v>
      </c>
      <c r="F69" s="22">
        <f t="shared" ref="F69:H69" si="13">F70</f>
        <v>10000</v>
      </c>
      <c r="G69" s="22">
        <f t="shared" si="13"/>
        <v>10000</v>
      </c>
      <c r="H69" s="22">
        <f t="shared" si="13"/>
        <v>10000</v>
      </c>
    </row>
    <row r="70" spans="1:8" ht="33.75" customHeight="1" x14ac:dyDescent="0.2">
      <c r="A70" s="43" t="s">
        <v>5</v>
      </c>
      <c r="B70" s="65">
        <v>804</v>
      </c>
      <c r="C70" s="29" t="s">
        <v>154</v>
      </c>
      <c r="D70" s="29" t="s">
        <v>83</v>
      </c>
      <c r="E70" s="29" t="s">
        <v>6</v>
      </c>
      <c r="F70" s="22">
        <v>10000</v>
      </c>
      <c r="G70" s="22">
        <v>10000</v>
      </c>
      <c r="H70" s="22">
        <v>10000</v>
      </c>
    </row>
    <row r="71" spans="1:8" ht="84.75" customHeight="1" x14ac:dyDescent="0.2">
      <c r="A71" s="43" t="s">
        <v>85</v>
      </c>
      <c r="B71" s="65">
        <v>804</v>
      </c>
      <c r="C71" s="29" t="s">
        <v>154</v>
      </c>
      <c r="D71" s="29" t="s">
        <v>84</v>
      </c>
      <c r="E71" s="29"/>
      <c r="F71" s="22">
        <f t="shared" ref="F71:H73" si="14">F72</f>
        <v>144057.94</v>
      </c>
      <c r="G71" s="22">
        <f t="shared" si="14"/>
        <v>133000</v>
      </c>
      <c r="H71" s="22">
        <f t="shared" si="14"/>
        <v>133000</v>
      </c>
    </row>
    <row r="72" spans="1:8" ht="39" customHeight="1" x14ac:dyDescent="0.2">
      <c r="A72" s="43" t="s">
        <v>11</v>
      </c>
      <c r="B72" s="65">
        <v>804</v>
      </c>
      <c r="C72" s="29" t="s">
        <v>154</v>
      </c>
      <c r="D72" s="29" t="s">
        <v>86</v>
      </c>
      <c r="E72" s="29"/>
      <c r="F72" s="22">
        <f t="shared" si="14"/>
        <v>144057.94</v>
      </c>
      <c r="G72" s="22">
        <f t="shared" si="14"/>
        <v>133000</v>
      </c>
      <c r="H72" s="22">
        <f t="shared" si="14"/>
        <v>133000</v>
      </c>
    </row>
    <row r="73" spans="1:8" ht="48.75" customHeight="1" x14ac:dyDescent="0.2">
      <c r="A73" s="44" t="s">
        <v>36</v>
      </c>
      <c r="B73" s="65">
        <v>804</v>
      </c>
      <c r="C73" s="29" t="s">
        <v>154</v>
      </c>
      <c r="D73" s="29" t="s">
        <v>86</v>
      </c>
      <c r="E73" s="29" t="s">
        <v>30</v>
      </c>
      <c r="F73" s="22">
        <f t="shared" si="14"/>
        <v>144057.94</v>
      </c>
      <c r="G73" s="22">
        <f t="shared" si="14"/>
        <v>133000</v>
      </c>
      <c r="H73" s="22">
        <f t="shared" si="14"/>
        <v>133000</v>
      </c>
    </row>
    <row r="74" spans="1:8" ht="36.75" customHeight="1" x14ac:dyDescent="0.2">
      <c r="A74" s="44" t="s">
        <v>25</v>
      </c>
      <c r="B74" s="65">
        <v>804</v>
      </c>
      <c r="C74" s="29" t="s">
        <v>154</v>
      </c>
      <c r="D74" s="29" t="s">
        <v>86</v>
      </c>
      <c r="E74" s="29" t="s">
        <v>24</v>
      </c>
      <c r="F74" s="22">
        <v>144057.94</v>
      </c>
      <c r="G74" s="22">
        <v>133000</v>
      </c>
      <c r="H74" s="22">
        <v>133000</v>
      </c>
    </row>
    <row r="75" spans="1:8" ht="21.75" customHeight="1" x14ac:dyDescent="0.2">
      <c r="A75" s="43" t="s">
        <v>87</v>
      </c>
      <c r="B75" s="65">
        <v>804</v>
      </c>
      <c r="C75" s="29" t="s">
        <v>154</v>
      </c>
      <c r="D75" s="29" t="s">
        <v>88</v>
      </c>
      <c r="E75" s="29"/>
      <c r="F75" s="22">
        <f>F76</f>
        <v>295651.20999999996</v>
      </c>
      <c r="G75" s="22">
        <f>G76</f>
        <v>337613.06</v>
      </c>
      <c r="H75" s="22">
        <f>H76</f>
        <v>242117.01</v>
      </c>
    </row>
    <row r="76" spans="1:8" ht="20.25" customHeight="1" x14ac:dyDescent="0.2">
      <c r="A76" s="43" t="s">
        <v>59</v>
      </c>
      <c r="B76" s="65">
        <v>804</v>
      </c>
      <c r="C76" s="29" t="s">
        <v>154</v>
      </c>
      <c r="D76" s="29" t="s">
        <v>116</v>
      </c>
      <c r="E76" s="29"/>
      <c r="F76" s="22">
        <f>F77+F79</f>
        <v>295651.20999999996</v>
      </c>
      <c r="G76" s="22">
        <f>G77+G79</f>
        <v>337613.06</v>
      </c>
      <c r="H76" s="22">
        <f>H77+H79</f>
        <v>242117.01</v>
      </c>
    </row>
    <row r="77" spans="1:8" ht="50.25" customHeight="1" x14ac:dyDescent="0.2">
      <c r="A77" s="44" t="s">
        <v>36</v>
      </c>
      <c r="B77" s="65">
        <v>804</v>
      </c>
      <c r="C77" s="29" t="s">
        <v>154</v>
      </c>
      <c r="D77" s="29" t="s">
        <v>116</v>
      </c>
      <c r="E77" s="29" t="s">
        <v>30</v>
      </c>
      <c r="F77" s="22">
        <f t="shared" ref="F77:H77" si="15">F78</f>
        <v>231651.21</v>
      </c>
      <c r="G77" s="22">
        <f t="shared" si="15"/>
        <v>273613.06</v>
      </c>
      <c r="H77" s="22">
        <f t="shared" si="15"/>
        <v>178117.01</v>
      </c>
    </row>
    <row r="78" spans="1:8" ht="67.5" customHeight="1" x14ac:dyDescent="0.2">
      <c r="A78" s="44" t="s">
        <v>25</v>
      </c>
      <c r="B78" s="65">
        <v>804</v>
      </c>
      <c r="C78" s="29" t="s">
        <v>154</v>
      </c>
      <c r="D78" s="29" t="s">
        <v>116</v>
      </c>
      <c r="E78" s="29" t="s">
        <v>24</v>
      </c>
      <c r="F78" s="22">
        <v>231651.21</v>
      </c>
      <c r="G78" s="22">
        <v>273613.06</v>
      </c>
      <c r="H78" s="22">
        <v>178117.01</v>
      </c>
    </row>
    <row r="79" spans="1:8" ht="38.25" customHeight="1" x14ac:dyDescent="0.2">
      <c r="A79" s="44" t="s">
        <v>33</v>
      </c>
      <c r="B79" s="65">
        <v>804</v>
      </c>
      <c r="C79" s="29" t="s">
        <v>154</v>
      </c>
      <c r="D79" s="29" t="s">
        <v>116</v>
      </c>
      <c r="E79" s="29" t="s">
        <v>32</v>
      </c>
      <c r="F79" s="22">
        <f>F80</f>
        <v>64000</v>
      </c>
      <c r="G79" s="22">
        <f>G80</f>
        <v>64000</v>
      </c>
      <c r="H79" s="22">
        <f>H80</f>
        <v>64000</v>
      </c>
    </row>
    <row r="80" spans="1:8" ht="20.25" customHeight="1" x14ac:dyDescent="0.2">
      <c r="A80" s="43" t="s">
        <v>243</v>
      </c>
      <c r="B80" s="65">
        <v>804</v>
      </c>
      <c r="C80" s="29" t="s">
        <v>154</v>
      </c>
      <c r="D80" s="29" t="s">
        <v>116</v>
      </c>
      <c r="E80" s="29" t="s">
        <v>242</v>
      </c>
      <c r="F80" s="22">
        <v>64000</v>
      </c>
      <c r="G80" s="22">
        <v>64000</v>
      </c>
      <c r="H80" s="22">
        <v>64000</v>
      </c>
    </row>
    <row r="81" spans="1:11" ht="149.25" customHeight="1" x14ac:dyDescent="0.2">
      <c r="A81" s="43" t="s">
        <v>184</v>
      </c>
      <c r="B81" s="65">
        <v>804</v>
      </c>
      <c r="C81" s="29" t="s">
        <v>154</v>
      </c>
      <c r="D81" s="29" t="s">
        <v>92</v>
      </c>
      <c r="E81" s="29"/>
      <c r="F81" s="28">
        <f t="shared" ref="F81:H82" si="16">F82</f>
        <v>198066.13</v>
      </c>
      <c r="G81" s="28">
        <f t="shared" si="16"/>
        <v>203997.99</v>
      </c>
      <c r="H81" s="28">
        <f t="shared" si="16"/>
        <v>203997.99</v>
      </c>
    </row>
    <row r="82" spans="1:11" ht="60" customHeight="1" x14ac:dyDescent="0.2">
      <c r="A82" s="43" t="s">
        <v>94</v>
      </c>
      <c r="B82" s="65">
        <v>804</v>
      </c>
      <c r="C82" s="29" t="s">
        <v>154</v>
      </c>
      <c r="D82" s="29" t="s">
        <v>93</v>
      </c>
      <c r="E82" s="29"/>
      <c r="F82" s="28">
        <f t="shared" si="16"/>
        <v>198066.13</v>
      </c>
      <c r="G82" s="28">
        <f t="shared" si="16"/>
        <v>203997.99</v>
      </c>
      <c r="H82" s="28">
        <f t="shared" si="16"/>
        <v>203997.99</v>
      </c>
    </row>
    <row r="83" spans="1:11" ht="118.5" customHeight="1" x14ac:dyDescent="0.2">
      <c r="A83" s="44" t="s">
        <v>71</v>
      </c>
      <c r="B83" s="65">
        <v>804</v>
      </c>
      <c r="C83" s="29" t="s">
        <v>154</v>
      </c>
      <c r="D83" s="29" t="s">
        <v>95</v>
      </c>
      <c r="E83" s="29"/>
      <c r="F83" s="28">
        <f>F84+F86</f>
        <v>198066.13</v>
      </c>
      <c r="G83" s="28">
        <f>G84+G86</f>
        <v>203997.99</v>
      </c>
      <c r="H83" s="28">
        <f>H84+H86</f>
        <v>203997.99</v>
      </c>
    </row>
    <row r="84" spans="1:11" ht="153.75" customHeight="1" x14ac:dyDescent="0.2">
      <c r="A84" s="68" t="s">
        <v>22</v>
      </c>
      <c r="B84" s="65">
        <v>804</v>
      </c>
      <c r="C84" s="29" t="s">
        <v>154</v>
      </c>
      <c r="D84" s="29" t="s">
        <v>95</v>
      </c>
      <c r="E84" s="29" t="s">
        <v>23</v>
      </c>
      <c r="F84" s="28">
        <f>F85</f>
        <v>172231.42</v>
      </c>
      <c r="G84" s="28">
        <f>G85</f>
        <v>177389.56</v>
      </c>
      <c r="H84" s="28">
        <f>H85</f>
        <v>177389.56</v>
      </c>
    </row>
    <row r="85" spans="1:11" ht="50.25" customHeight="1" x14ac:dyDescent="0.2">
      <c r="A85" s="44" t="s">
        <v>27</v>
      </c>
      <c r="B85" s="65">
        <v>804</v>
      </c>
      <c r="C85" s="29" t="s">
        <v>154</v>
      </c>
      <c r="D85" s="29" t="s">
        <v>95</v>
      </c>
      <c r="E85" s="29" t="s">
        <v>28</v>
      </c>
      <c r="F85" s="28">
        <v>172231.42</v>
      </c>
      <c r="G85" s="28">
        <v>177389.56</v>
      </c>
      <c r="H85" s="28">
        <v>177389.56</v>
      </c>
    </row>
    <row r="86" spans="1:11" ht="53.25" customHeight="1" x14ac:dyDescent="0.2">
      <c r="A86" s="44" t="s">
        <v>36</v>
      </c>
      <c r="B86" s="65">
        <v>804</v>
      </c>
      <c r="C86" s="29" t="s">
        <v>154</v>
      </c>
      <c r="D86" s="29" t="s">
        <v>95</v>
      </c>
      <c r="E86" s="29" t="s">
        <v>30</v>
      </c>
      <c r="F86" s="28">
        <f t="shared" ref="F86:H86" si="17">F87</f>
        <v>25834.71</v>
      </c>
      <c r="G86" s="28">
        <f t="shared" si="17"/>
        <v>26608.43</v>
      </c>
      <c r="H86" s="28">
        <f t="shared" si="17"/>
        <v>26608.43</v>
      </c>
    </row>
    <row r="87" spans="1:11" ht="67.5" customHeight="1" x14ac:dyDescent="0.2">
      <c r="A87" s="44" t="s">
        <v>25</v>
      </c>
      <c r="B87" s="65">
        <v>804</v>
      </c>
      <c r="C87" s="29" t="s">
        <v>154</v>
      </c>
      <c r="D87" s="29" t="s">
        <v>95</v>
      </c>
      <c r="E87" s="29" t="s">
        <v>24</v>
      </c>
      <c r="F87" s="28">
        <v>25834.71</v>
      </c>
      <c r="G87" s="28">
        <v>26608.43</v>
      </c>
      <c r="H87" s="28">
        <v>26608.43</v>
      </c>
      <c r="K87" s="15"/>
    </row>
    <row r="88" spans="1:11" ht="117.75" customHeight="1" x14ac:dyDescent="0.2">
      <c r="A88" s="43" t="s">
        <v>204</v>
      </c>
      <c r="B88" s="65">
        <v>804</v>
      </c>
      <c r="C88" s="29" t="s">
        <v>154</v>
      </c>
      <c r="D88" s="29" t="s">
        <v>96</v>
      </c>
      <c r="E88" s="31"/>
      <c r="F88" s="22">
        <f>F89+F93+F97+F101</f>
        <v>1152445.4100000001</v>
      </c>
      <c r="G88" s="22">
        <f>G89+G93+G97+G101</f>
        <v>1225794.23</v>
      </c>
      <c r="H88" s="22">
        <f>H89+H93+H97+H101</f>
        <v>753103.63</v>
      </c>
    </row>
    <row r="89" spans="1:11" ht="87" customHeight="1" x14ac:dyDescent="0.2">
      <c r="A89" s="43" t="s">
        <v>100</v>
      </c>
      <c r="B89" s="65">
        <v>804</v>
      </c>
      <c r="C89" s="29" t="s">
        <v>154</v>
      </c>
      <c r="D89" s="29" t="s">
        <v>97</v>
      </c>
      <c r="E89" s="31"/>
      <c r="F89" s="22">
        <f>F90</f>
        <v>140000</v>
      </c>
      <c r="G89" s="22">
        <f>G90</f>
        <v>93000</v>
      </c>
      <c r="H89" s="22">
        <f>H90</f>
        <v>50000</v>
      </c>
    </row>
    <row r="90" spans="1:11" ht="88.5" customHeight="1" x14ac:dyDescent="0.2">
      <c r="A90" s="44" t="s">
        <v>34</v>
      </c>
      <c r="B90" s="65">
        <v>804</v>
      </c>
      <c r="C90" s="29" t="s">
        <v>154</v>
      </c>
      <c r="D90" s="29" t="s">
        <v>209</v>
      </c>
      <c r="E90" s="31"/>
      <c r="F90" s="22">
        <f t="shared" ref="F90:H91" si="18">F91</f>
        <v>140000</v>
      </c>
      <c r="G90" s="22">
        <f t="shared" si="18"/>
        <v>93000</v>
      </c>
      <c r="H90" s="22">
        <f t="shared" si="18"/>
        <v>50000</v>
      </c>
    </row>
    <row r="91" spans="1:11" ht="51.75" customHeight="1" x14ac:dyDescent="0.2">
      <c r="A91" s="44" t="s">
        <v>36</v>
      </c>
      <c r="B91" s="65">
        <v>804</v>
      </c>
      <c r="C91" s="29" t="s">
        <v>154</v>
      </c>
      <c r="D91" s="29" t="s">
        <v>209</v>
      </c>
      <c r="E91" s="29" t="s">
        <v>30</v>
      </c>
      <c r="F91" s="22">
        <f t="shared" si="18"/>
        <v>140000</v>
      </c>
      <c r="G91" s="22">
        <f t="shared" si="18"/>
        <v>93000</v>
      </c>
      <c r="H91" s="22">
        <f t="shared" si="18"/>
        <v>50000</v>
      </c>
    </row>
    <row r="92" spans="1:11" ht="35.25" customHeight="1" x14ac:dyDescent="0.2">
      <c r="A92" s="44" t="s">
        <v>25</v>
      </c>
      <c r="B92" s="65">
        <v>804</v>
      </c>
      <c r="C92" s="29" t="s">
        <v>154</v>
      </c>
      <c r="D92" s="29" t="s">
        <v>209</v>
      </c>
      <c r="E92" s="29" t="s">
        <v>24</v>
      </c>
      <c r="F92" s="22">
        <v>140000</v>
      </c>
      <c r="G92" s="22">
        <v>93000</v>
      </c>
      <c r="H92" s="22">
        <v>50000</v>
      </c>
    </row>
    <row r="93" spans="1:11" ht="50.25" customHeight="1" x14ac:dyDescent="0.2">
      <c r="A93" s="43" t="s">
        <v>102</v>
      </c>
      <c r="B93" s="65">
        <v>804</v>
      </c>
      <c r="C93" s="29" t="s">
        <v>154</v>
      </c>
      <c r="D93" s="29" t="s">
        <v>99</v>
      </c>
      <c r="E93" s="31"/>
      <c r="F93" s="22">
        <f>F94</f>
        <v>750445.41</v>
      </c>
      <c r="G93" s="22">
        <f>G94</f>
        <v>970794.23</v>
      </c>
      <c r="H93" s="22">
        <f>H94</f>
        <v>671275.63</v>
      </c>
    </row>
    <row r="94" spans="1:11" ht="37.5" customHeight="1" x14ac:dyDescent="0.2">
      <c r="A94" s="43" t="s">
        <v>11</v>
      </c>
      <c r="B94" s="65">
        <v>804</v>
      </c>
      <c r="C94" s="29" t="s">
        <v>154</v>
      </c>
      <c r="D94" s="29" t="s">
        <v>208</v>
      </c>
      <c r="E94" s="29"/>
      <c r="F94" s="22">
        <f t="shared" ref="F94:H95" si="19">F95</f>
        <v>750445.41</v>
      </c>
      <c r="G94" s="22">
        <f t="shared" si="19"/>
        <v>970794.23</v>
      </c>
      <c r="H94" s="22">
        <f t="shared" si="19"/>
        <v>671275.63</v>
      </c>
    </row>
    <row r="95" spans="1:11" ht="54" customHeight="1" x14ac:dyDescent="0.2">
      <c r="A95" s="44" t="s">
        <v>36</v>
      </c>
      <c r="B95" s="65">
        <v>804</v>
      </c>
      <c r="C95" s="29" t="s">
        <v>154</v>
      </c>
      <c r="D95" s="29" t="s">
        <v>208</v>
      </c>
      <c r="E95" s="29" t="s">
        <v>30</v>
      </c>
      <c r="F95" s="22">
        <f t="shared" si="19"/>
        <v>750445.41</v>
      </c>
      <c r="G95" s="22">
        <f t="shared" si="19"/>
        <v>970794.23</v>
      </c>
      <c r="H95" s="22">
        <f t="shared" si="19"/>
        <v>671275.63</v>
      </c>
    </row>
    <row r="96" spans="1:11" ht="69" customHeight="1" x14ac:dyDescent="0.2">
      <c r="A96" s="44" t="s">
        <v>25</v>
      </c>
      <c r="B96" s="65">
        <v>804</v>
      </c>
      <c r="C96" s="29" t="s">
        <v>154</v>
      </c>
      <c r="D96" s="29" t="s">
        <v>208</v>
      </c>
      <c r="E96" s="29" t="s">
        <v>24</v>
      </c>
      <c r="F96" s="22">
        <v>750445.41</v>
      </c>
      <c r="G96" s="22">
        <v>970794.23</v>
      </c>
      <c r="H96" s="22">
        <v>671275.63</v>
      </c>
    </row>
    <row r="97" spans="1:8" ht="36" customHeight="1" x14ac:dyDescent="0.2">
      <c r="A97" s="43" t="s">
        <v>104</v>
      </c>
      <c r="B97" s="65">
        <v>804</v>
      </c>
      <c r="C97" s="29" t="s">
        <v>154</v>
      </c>
      <c r="D97" s="29" t="s">
        <v>101</v>
      </c>
      <c r="E97" s="31"/>
      <c r="F97" s="22">
        <f>F98</f>
        <v>30000</v>
      </c>
      <c r="G97" s="22">
        <f>G98</f>
        <v>30000</v>
      </c>
      <c r="H97" s="22">
        <f>H98</f>
        <v>0</v>
      </c>
    </row>
    <row r="98" spans="1:8" ht="21.75" customHeight="1" x14ac:dyDescent="0.2">
      <c r="A98" s="43" t="s">
        <v>59</v>
      </c>
      <c r="B98" s="65">
        <v>804</v>
      </c>
      <c r="C98" s="29" t="s">
        <v>154</v>
      </c>
      <c r="D98" s="29" t="s">
        <v>207</v>
      </c>
      <c r="E98" s="29"/>
      <c r="F98" s="22">
        <f t="shared" ref="F98:H99" si="20">F99</f>
        <v>30000</v>
      </c>
      <c r="G98" s="22">
        <f t="shared" si="20"/>
        <v>30000</v>
      </c>
      <c r="H98" s="22">
        <f t="shared" si="20"/>
        <v>0</v>
      </c>
    </row>
    <row r="99" spans="1:8" ht="32.25" customHeight="1" x14ac:dyDescent="0.2">
      <c r="A99" s="43" t="s">
        <v>26</v>
      </c>
      <c r="B99" s="65">
        <v>804</v>
      </c>
      <c r="C99" s="29" t="s">
        <v>154</v>
      </c>
      <c r="D99" s="29" t="s">
        <v>207</v>
      </c>
      <c r="E99" s="29" t="s">
        <v>29</v>
      </c>
      <c r="F99" s="22">
        <f t="shared" si="20"/>
        <v>30000</v>
      </c>
      <c r="G99" s="22">
        <f t="shared" si="20"/>
        <v>30000</v>
      </c>
      <c r="H99" s="22">
        <f t="shared" si="20"/>
        <v>0</v>
      </c>
    </row>
    <row r="100" spans="1:8" ht="21" customHeight="1" x14ac:dyDescent="0.2">
      <c r="A100" s="43" t="s">
        <v>53</v>
      </c>
      <c r="B100" s="65">
        <v>804</v>
      </c>
      <c r="C100" s="29" t="s">
        <v>154</v>
      </c>
      <c r="D100" s="29" t="s">
        <v>207</v>
      </c>
      <c r="E100" s="29" t="s">
        <v>54</v>
      </c>
      <c r="F100" s="22">
        <v>30000</v>
      </c>
      <c r="G100" s="22">
        <v>30000</v>
      </c>
      <c r="H100" s="22">
        <v>0</v>
      </c>
    </row>
    <row r="101" spans="1:8" ht="70.5" customHeight="1" x14ac:dyDescent="0.2">
      <c r="A101" s="43" t="s">
        <v>105</v>
      </c>
      <c r="B101" s="65">
        <v>804</v>
      </c>
      <c r="C101" s="29" t="s">
        <v>154</v>
      </c>
      <c r="D101" s="29" t="s">
        <v>103</v>
      </c>
      <c r="E101" s="31"/>
      <c r="F101" s="22">
        <f>F102</f>
        <v>232000</v>
      </c>
      <c r="G101" s="22">
        <f>G102</f>
        <v>132000</v>
      </c>
      <c r="H101" s="22">
        <f>H102</f>
        <v>31828</v>
      </c>
    </row>
    <row r="102" spans="1:8" ht="37.5" customHeight="1" x14ac:dyDescent="0.2">
      <c r="A102" s="44" t="s">
        <v>64</v>
      </c>
      <c r="B102" s="65">
        <v>804</v>
      </c>
      <c r="C102" s="29" t="s">
        <v>154</v>
      </c>
      <c r="D102" s="29" t="s">
        <v>206</v>
      </c>
      <c r="E102" s="29"/>
      <c r="F102" s="22">
        <f t="shared" ref="F102:H103" si="21">F103</f>
        <v>232000</v>
      </c>
      <c r="G102" s="22">
        <f t="shared" si="21"/>
        <v>132000</v>
      </c>
      <c r="H102" s="22">
        <f t="shared" si="21"/>
        <v>31828</v>
      </c>
    </row>
    <row r="103" spans="1:8" ht="55.5" customHeight="1" x14ac:dyDescent="0.2">
      <c r="A103" s="44" t="s">
        <v>36</v>
      </c>
      <c r="B103" s="65">
        <v>804</v>
      </c>
      <c r="C103" s="29" t="s">
        <v>154</v>
      </c>
      <c r="D103" s="29" t="s">
        <v>206</v>
      </c>
      <c r="E103" s="29" t="s">
        <v>30</v>
      </c>
      <c r="F103" s="22">
        <f t="shared" si="21"/>
        <v>232000</v>
      </c>
      <c r="G103" s="22">
        <f t="shared" si="21"/>
        <v>132000</v>
      </c>
      <c r="H103" s="22">
        <f t="shared" si="21"/>
        <v>31828</v>
      </c>
    </row>
    <row r="104" spans="1:8" ht="69.75" customHeight="1" x14ac:dyDescent="0.2">
      <c r="A104" s="44" t="s">
        <v>25</v>
      </c>
      <c r="B104" s="65">
        <v>804</v>
      </c>
      <c r="C104" s="29" t="s">
        <v>154</v>
      </c>
      <c r="D104" s="29" t="s">
        <v>206</v>
      </c>
      <c r="E104" s="29" t="s">
        <v>24</v>
      </c>
      <c r="F104" s="22">
        <v>232000</v>
      </c>
      <c r="G104" s="22">
        <v>132000</v>
      </c>
      <c r="H104" s="22">
        <v>31828</v>
      </c>
    </row>
    <row r="105" spans="1:8" ht="99" customHeight="1" x14ac:dyDescent="0.2">
      <c r="A105" s="43" t="s">
        <v>205</v>
      </c>
      <c r="B105" s="65">
        <v>804</v>
      </c>
      <c r="C105" s="29" t="s">
        <v>154</v>
      </c>
      <c r="D105" s="29" t="s">
        <v>98</v>
      </c>
      <c r="E105" s="31"/>
      <c r="F105" s="28">
        <f t="shared" ref="F105:H106" si="22">F106</f>
        <v>1509</v>
      </c>
      <c r="G105" s="22">
        <f t="shared" si="22"/>
        <v>1509</v>
      </c>
      <c r="H105" s="22">
        <f t="shared" si="22"/>
        <v>1509</v>
      </c>
    </row>
    <row r="106" spans="1:8" ht="86.25" customHeight="1" x14ac:dyDescent="0.2">
      <c r="A106" s="43" t="s">
        <v>108</v>
      </c>
      <c r="B106" s="65">
        <v>804</v>
      </c>
      <c r="C106" s="29" t="s">
        <v>154</v>
      </c>
      <c r="D106" s="29" t="s">
        <v>110</v>
      </c>
      <c r="E106" s="31"/>
      <c r="F106" s="28">
        <f t="shared" si="22"/>
        <v>1509</v>
      </c>
      <c r="G106" s="22">
        <f t="shared" si="22"/>
        <v>1509</v>
      </c>
      <c r="H106" s="22">
        <f t="shared" si="22"/>
        <v>1509</v>
      </c>
    </row>
    <row r="107" spans="1:8" ht="104.25" customHeight="1" x14ac:dyDescent="0.2">
      <c r="A107" s="43" t="s">
        <v>66</v>
      </c>
      <c r="B107" s="65">
        <v>804</v>
      </c>
      <c r="C107" s="29" t="s">
        <v>154</v>
      </c>
      <c r="D107" s="29" t="s">
        <v>111</v>
      </c>
      <c r="E107" s="29"/>
      <c r="F107" s="28">
        <f>F108</f>
        <v>1509</v>
      </c>
      <c r="G107" s="22">
        <f>G108</f>
        <v>1509</v>
      </c>
      <c r="H107" s="22">
        <f>H108</f>
        <v>1509</v>
      </c>
    </row>
    <row r="108" spans="1:8" ht="24.75" customHeight="1" x14ac:dyDescent="0.2">
      <c r="A108" s="69" t="s">
        <v>68</v>
      </c>
      <c r="B108" s="65">
        <v>804</v>
      </c>
      <c r="C108" s="29" t="s">
        <v>154</v>
      </c>
      <c r="D108" s="29" t="s">
        <v>111</v>
      </c>
      <c r="E108" s="29" t="s">
        <v>67</v>
      </c>
      <c r="F108" s="28">
        <f>F109</f>
        <v>1509</v>
      </c>
      <c r="G108" s="22">
        <f t="shared" ref="G108:H108" si="23">G109</f>
        <v>1509</v>
      </c>
      <c r="H108" s="22">
        <f t="shared" si="23"/>
        <v>1509</v>
      </c>
    </row>
    <row r="109" spans="1:8" ht="31.5" customHeight="1" x14ac:dyDescent="0.2">
      <c r="A109" s="43" t="s">
        <v>69</v>
      </c>
      <c r="B109" s="65">
        <v>804</v>
      </c>
      <c r="C109" s="29" t="s">
        <v>154</v>
      </c>
      <c r="D109" s="29" t="s">
        <v>111</v>
      </c>
      <c r="E109" s="29" t="s">
        <v>65</v>
      </c>
      <c r="F109" s="28">
        <v>1509</v>
      </c>
      <c r="G109" s="22">
        <v>1509</v>
      </c>
      <c r="H109" s="22">
        <v>1509</v>
      </c>
    </row>
    <row r="110" spans="1:8" ht="137.25" customHeight="1" x14ac:dyDescent="0.2">
      <c r="A110" s="13" t="s">
        <v>251</v>
      </c>
      <c r="B110" s="65">
        <v>804</v>
      </c>
      <c r="C110" s="29" t="s">
        <v>154</v>
      </c>
      <c r="D110" s="29" t="s">
        <v>47</v>
      </c>
      <c r="E110" s="29"/>
      <c r="F110" s="22">
        <f t="shared" ref="F110:H113" si="24">F111</f>
        <v>127000</v>
      </c>
      <c r="G110" s="22">
        <f t="shared" si="24"/>
        <v>127000</v>
      </c>
      <c r="H110" s="22">
        <f t="shared" si="24"/>
        <v>127000</v>
      </c>
    </row>
    <row r="111" spans="1:8" ht="52.5" customHeight="1" x14ac:dyDescent="0.2">
      <c r="A111" s="13" t="s">
        <v>114</v>
      </c>
      <c r="B111" s="65">
        <v>804</v>
      </c>
      <c r="C111" s="29" t="s">
        <v>154</v>
      </c>
      <c r="D111" s="29" t="s">
        <v>115</v>
      </c>
      <c r="E111" s="29"/>
      <c r="F111" s="22">
        <f t="shared" si="24"/>
        <v>127000</v>
      </c>
      <c r="G111" s="22">
        <f t="shared" si="24"/>
        <v>127000</v>
      </c>
      <c r="H111" s="22">
        <f t="shared" si="24"/>
        <v>127000</v>
      </c>
    </row>
    <row r="112" spans="1:8" ht="72" customHeight="1" x14ac:dyDescent="0.2">
      <c r="A112" s="42" t="s">
        <v>219</v>
      </c>
      <c r="B112" s="65">
        <v>804</v>
      </c>
      <c r="C112" s="29" t="s">
        <v>154</v>
      </c>
      <c r="D112" s="29" t="s">
        <v>218</v>
      </c>
      <c r="E112" s="29"/>
      <c r="F112" s="22">
        <f t="shared" si="24"/>
        <v>127000</v>
      </c>
      <c r="G112" s="22">
        <f t="shared" si="24"/>
        <v>127000</v>
      </c>
      <c r="H112" s="22">
        <f t="shared" si="24"/>
        <v>127000</v>
      </c>
    </row>
    <row r="113" spans="1:10" ht="49.5" customHeight="1" x14ac:dyDescent="0.2">
      <c r="A113" s="44" t="s">
        <v>36</v>
      </c>
      <c r="B113" s="65">
        <v>804</v>
      </c>
      <c r="C113" s="29" t="s">
        <v>154</v>
      </c>
      <c r="D113" s="29" t="s">
        <v>218</v>
      </c>
      <c r="E113" s="29" t="s">
        <v>30</v>
      </c>
      <c r="F113" s="22">
        <f t="shared" si="24"/>
        <v>127000</v>
      </c>
      <c r="G113" s="22">
        <f t="shared" si="24"/>
        <v>127000</v>
      </c>
      <c r="H113" s="22">
        <f t="shared" si="24"/>
        <v>127000</v>
      </c>
    </row>
    <row r="114" spans="1:10" ht="69.75" customHeight="1" x14ac:dyDescent="0.2">
      <c r="A114" s="44" t="s">
        <v>25</v>
      </c>
      <c r="B114" s="65">
        <v>804</v>
      </c>
      <c r="C114" s="29" t="s">
        <v>154</v>
      </c>
      <c r="D114" s="29" t="s">
        <v>218</v>
      </c>
      <c r="E114" s="29" t="s">
        <v>24</v>
      </c>
      <c r="F114" s="22">
        <v>127000</v>
      </c>
      <c r="G114" s="22">
        <v>127000</v>
      </c>
      <c r="H114" s="22">
        <v>127000</v>
      </c>
    </row>
    <row r="115" spans="1:10" ht="130.5" customHeight="1" x14ac:dyDescent="0.2">
      <c r="A115" s="43" t="s">
        <v>194</v>
      </c>
      <c r="B115" s="65">
        <v>804</v>
      </c>
      <c r="C115" s="29" t="s">
        <v>154</v>
      </c>
      <c r="D115" s="29" t="s">
        <v>132</v>
      </c>
      <c r="E115" s="29"/>
      <c r="F115" s="22">
        <f t="shared" ref="F115:H118" si="25">F116</f>
        <v>485000</v>
      </c>
      <c r="G115" s="22">
        <f t="shared" si="25"/>
        <v>485000</v>
      </c>
      <c r="H115" s="22">
        <f t="shared" si="25"/>
        <v>285000</v>
      </c>
    </row>
    <row r="116" spans="1:10" ht="87" customHeight="1" x14ac:dyDescent="0.2">
      <c r="A116" s="43" t="s">
        <v>131</v>
      </c>
      <c r="B116" s="65">
        <v>804</v>
      </c>
      <c r="C116" s="29" t="s">
        <v>154</v>
      </c>
      <c r="D116" s="35" t="s">
        <v>133</v>
      </c>
      <c r="E116" s="29"/>
      <c r="F116" s="22">
        <f t="shared" si="25"/>
        <v>485000</v>
      </c>
      <c r="G116" s="22">
        <f t="shared" si="25"/>
        <v>485000</v>
      </c>
      <c r="H116" s="22">
        <f t="shared" si="25"/>
        <v>285000</v>
      </c>
    </row>
    <row r="117" spans="1:10" ht="36.75" customHeight="1" x14ac:dyDescent="0.2">
      <c r="A117" s="43" t="s">
        <v>40</v>
      </c>
      <c r="B117" s="65">
        <v>804</v>
      </c>
      <c r="C117" s="29" t="s">
        <v>154</v>
      </c>
      <c r="D117" s="35" t="s">
        <v>134</v>
      </c>
      <c r="E117" s="29"/>
      <c r="F117" s="22">
        <f t="shared" si="25"/>
        <v>485000</v>
      </c>
      <c r="G117" s="22">
        <f t="shared" si="25"/>
        <v>485000</v>
      </c>
      <c r="H117" s="22">
        <f t="shared" si="25"/>
        <v>285000</v>
      </c>
    </row>
    <row r="118" spans="1:10" ht="53.25" customHeight="1" x14ac:dyDescent="0.2">
      <c r="A118" s="44" t="s">
        <v>36</v>
      </c>
      <c r="B118" s="65">
        <v>804</v>
      </c>
      <c r="C118" s="29" t="s">
        <v>154</v>
      </c>
      <c r="D118" s="35" t="s">
        <v>134</v>
      </c>
      <c r="E118" s="29" t="s">
        <v>30</v>
      </c>
      <c r="F118" s="22">
        <f t="shared" si="25"/>
        <v>485000</v>
      </c>
      <c r="G118" s="22">
        <f t="shared" si="25"/>
        <v>485000</v>
      </c>
      <c r="H118" s="22">
        <f t="shared" si="25"/>
        <v>285000</v>
      </c>
    </row>
    <row r="119" spans="1:10" ht="69" customHeight="1" x14ac:dyDescent="0.2">
      <c r="A119" s="44" t="s">
        <v>25</v>
      </c>
      <c r="B119" s="65">
        <v>804</v>
      </c>
      <c r="C119" s="29" t="s">
        <v>154</v>
      </c>
      <c r="D119" s="35" t="s">
        <v>134</v>
      </c>
      <c r="E119" s="29" t="s">
        <v>24</v>
      </c>
      <c r="F119" s="22">
        <v>485000</v>
      </c>
      <c r="G119" s="22">
        <v>485000</v>
      </c>
      <c r="H119" s="22">
        <v>285000</v>
      </c>
    </row>
    <row r="120" spans="1:10" ht="23.25" customHeight="1" x14ac:dyDescent="0.2">
      <c r="A120" s="63" t="s">
        <v>155</v>
      </c>
      <c r="B120" s="64">
        <v>804</v>
      </c>
      <c r="C120" s="31" t="s">
        <v>156</v>
      </c>
      <c r="D120" s="31"/>
      <c r="E120" s="31"/>
      <c r="F120" s="19">
        <f>F121</f>
        <v>682338.02</v>
      </c>
      <c r="G120" s="19">
        <f t="shared" ref="G120:H123" si="26">G121</f>
        <v>704827.84</v>
      </c>
      <c r="H120" s="19">
        <f t="shared" si="26"/>
        <v>729193.58000000007</v>
      </c>
    </row>
    <row r="121" spans="1:10" ht="35.25" customHeight="1" x14ac:dyDescent="0.2">
      <c r="A121" s="63" t="s">
        <v>157</v>
      </c>
      <c r="B121" s="64">
        <v>804</v>
      </c>
      <c r="C121" s="31" t="s">
        <v>158</v>
      </c>
      <c r="D121" s="31"/>
      <c r="E121" s="31"/>
      <c r="F121" s="19">
        <f>F122</f>
        <v>682338.02</v>
      </c>
      <c r="G121" s="19">
        <f t="shared" si="26"/>
        <v>704827.84</v>
      </c>
      <c r="H121" s="19">
        <f t="shared" si="26"/>
        <v>729193.58000000007</v>
      </c>
    </row>
    <row r="122" spans="1:10" ht="57" customHeight="1" x14ac:dyDescent="0.2">
      <c r="A122" s="44" t="s">
        <v>137</v>
      </c>
      <c r="B122" s="65">
        <v>804</v>
      </c>
      <c r="C122" s="71" t="s">
        <v>158</v>
      </c>
      <c r="D122" s="29" t="s">
        <v>139</v>
      </c>
      <c r="E122" s="29"/>
      <c r="F122" s="22">
        <f>F123</f>
        <v>682338.02</v>
      </c>
      <c r="G122" s="22">
        <f t="shared" si="26"/>
        <v>704827.84</v>
      </c>
      <c r="H122" s="22">
        <f t="shared" si="26"/>
        <v>729193.58000000007</v>
      </c>
      <c r="J122" s="11"/>
    </row>
    <row r="123" spans="1:10" ht="59.25" customHeight="1" x14ac:dyDescent="0.2">
      <c r="A123" s="44" t="s">
        <v>138</v>
      </c>
      <c r="B123" s="65">
        <v>804</v>
      </c>
      <c r="C123" s="71" t="s">
        <v>158</v>
      </c>
      <c r="D123" s="29" t="s">
        <v>140</v>
      </c>
      <c r="E123" s="29"/>
      <c r="F123" s="22">
        <f>F124</f>
        <v>682338.02</v>
      </c>
      <c r="G123" s="22">
        <f t="shared" si="26"/>
        <v>704827.84</v>
      </c>
      <c r="H123" s="22">
        <f t="shared" si="26"/>
        <v>729193.58000000007</v>
      </c>
    </row>
    <row r="124" spans="1:10" ht="102.75" customHeight="1" x14ac:dyDescent="0.2">
      <c r="A124" s="44" t="s">
        <v>291</v>
      </c>
      <c r="B124" s="65">
        <v>804</v>
      </c>
      <c r="C124" s="71" t="s">
        <v>158</v>
      </c>
      <c r="D124" s="29" t="s">
        <v>141</v>
      </c>
      <c r="E124" s="29"/>
      <c r="F124" s="22">
        <f>F125+F127</f>
        <v>682338.02</v>
      </c>
      <c r="G124" s="22">
        <f>G125+G127</f>
        <v>704827.84</v>
      </c>
      <c r="H124" s="22">
        <f>H125+H127</f>
        <v>729193.58000000007</v>
      </c>
    </row>
    <row r="125" spans="1:10" ht="151.5" customHeight="1" x14ac:dyDescent="0.2">
      <c r="A125" s="44" t="s">
        <v>22</v>
      </c>
      <c r="B125" s="65">
        <v>804</v>
      </c>
      <c r="C125" s="71" t="s">
        <v>158</v>
      </c>
      <c r="D125" s="29" t="s">
        <v>141</v>
      </c>
      <c r="E125" s="29" t="s">
        <v>23</v>
      </c>
      <c r="F125" s="22">
        <f>F126</f>
        <v>671718.02</v>
      </c>
      <c r="G125" s="22">
        <f>G126</f>
        <v>665211.24</v>
      </c>
      <c r="H125" s="22">
        <f>H126</f>
        <v>689544.9</v>
      </c>
    </row>
    <row r="126" spans="1:10" ht="52.5" customHeight="1" x14ac:dyDescent="0.25">
      <c r="A126" s="74" t="s">
        <v>27</v>
      </c>
      <c r="B126" s="65">
        <v>804</v>
      </c>
      <c r="C126" s="71" t="s">
        <v>158</v>
      </c>
      <c r="D126" s="29" t="s">
        <v>141</v>
      </c>
      <c r="E126" s="29" t="s">
        <v>28</v>
      </c>
      <c r="F126" s="22">
        <v>671718.02</v>
      </c>
      <c r="G126" s="22">
        <v>665211.24</v>
      </c>
      <c r="H126" s="22">
        <v>689544.9</v>
      </c>
    </row>
    <row r="127" spans="1:10" ht="54.75" customHeight="1" x14ac:dyDescent="0.2">
      <c r="A127" s="44" t="s">
        <v>36</v>
      </c>
      <c r="B127" s="65">
        <v>804</v>
      </c>
      <c r="C127" s="71" t="s">
        <v>158</v>
      </c>
      <c r="D127" s="29" t="s">
        <v>141</v>
      </c>
      <c r="E127" s="29" t="s">
        <v>30</v>
      </c>
      <c r="F127" s="22">
        <f>F128</f>
        <v>10620</v>
      </c>
      <c r="G127" s="22">
        <f>G128</f>
        <v>39616.6</v>
      </c>
      <c r="H127" s="22">
        <f>H128</f>
        <v>39648.68</v>
      </c>
    </row>
    <row r="128" spans="1:10" ht="69.75" customHeight="1" x14ac:dyDescent="0.2">
      <c r="A128" s="44" t="s">
        <v>25</v>
      </c>
      <c r="B128" s="65">
        <v>804</v>
      </c>
      <c r="C128" s="71" t="s">
        <v>158</v>
      </c>
      <c r="D128" s="29" t="s">
        <v>141</v>
      </c>
      <c r="E128" s="29" t="s">
        <v>24</v>
      </c>
      <c r="F128" s="22">
        <v>10620</v>
      </c>
      <c r="G128" s="22">
        <v>39616.6</v>
      </c>
      <c r="H128" s="22">
        <v>39648.68</v>
      </c>
    </row>
    <row r="129" spans="1:8" ht="74.25" customHeight="1" x14ac:dyDescent="0.2">
      <c r="A129" s="63" t="s">
        <v>159</v>
      </c>
      <c r="B129" s="64">
        <v>804</v>
      </c>
      <c r="C129" s="31" t="s">
        <v>160</v>
      </c>
      <c r="D129" s="31"/>
      <c r="E129" s="31"/>
      <c r="F129" s="19">
        <f>F130+F141</f>
        <v>757954.6</v>
      </c>
      <c r="G129" s="19">
        <f>G130+G141</f>
        <v>604500</v>
      </c>
      <c r="H129" s="19">
        <f>H130+H141</f>
        <v>604500</v>
      </c>
    </row>
    <row r="130" spans="1:8" ht="108" customHeight="1" x14ac:dyDescent="0.2">
      <c r="A130" s="63" t="s">
        <v>252</v>
      </c>
      <c r="B130" s="64">
        <v>804</v>
      </c>
      <c r="C130" s="31" t="s">
        <v>212</v>
      </c>
      <c r="D130" s="31"/>
      <c r="E130" s="31"/>
      <c r="F130" s="90">
        <f>F131+F136</f>
        <v>112500</v>
      </c>
      <c r="G130" s="19">
        <f t="shared" ref="F130:H134" si="27">G131</f>
        <v>4500</v>
      </c>
      <c r="H130" s="19">
        <f t="shared" si="27"/>
        <v>4500</v>
      </c>
    </row>
    <row r="131" spans="1:8" ht="53.25" customHeight="1" x14ac:dyDescent="0.2">
      <c r="A131" s="43" t="s">
        <v>19</v>
      </c>
      <c r="B131" s="65">
        <v>804</v>
      </c>
      <c r="C131" s="29" t="s">
        <v>212</v>
      </c>
      <c r="D131" s="73" t="s">
        <v>44</v>
      </c>
      <c r="E131" s="29"/>
      <c r="F131" s="28">
        <f t="shared" si="27"/>
        <v>4500</v>
      </c>
      <c r="G131" s="22">
        <f t="shared" si="27"/>
        <v>4500</v>
      </c>
      <c r="H131" s="22">
        <f t="shared" si="27"/>
        <v>4500</v>
      </c>
    </row>
    <row r="132" spans="1:8" ht="132.75" customHeight="1" x14ac:dyDescent="0.2">
      <c r="A132" s="43" t="s">
        <v>144</v>
      </c>
      <c r="B132" s="65">
        <v>804</v>
      </c>
      <c r="C132" s="29" t="s">
        <v>212</v>
      </c>
      <c r="D132" s="29" t="s">
        <v>142</v>
      </c>
      <c r="E132" s="29"/>
      <c r="F132" s="28">
        <f t="shared" si="27"/>
        <v>4500</v>
      </c>
      <c r="G132" s="22">
        <f t="shared" si="27"/>
        <v>4500</v>
      </c>
      <c r="H132" s="22">
        <f t="shared" si="27"/>
        <v>4500</v>
      </c>
    </row>
    <row r="133" spans="1:8" ht="106.5" customHeight="1" x14ac:dyDescent="0.2">
      <c r="A133" s="43" t="s">
        <v>66</v>
      </c>
      <c r="B133" s="65">
        <v>804</v>
      </c>
      <c r="C133" s="29" t="s">
        <v>212</v>
      </c>
      <c r="D133" s="29" t="s">
        <v>143</v>
      </c>
      <c r="E133" s="29"/>
      <c r="F133" s="28">
        <f t="shared" si="27"/>
        <v>4500</v>
      </c>
      <c r="G133" s="22">
        <f t="shared" si="27"/>
        <v>4500</v>
      </c>
      <c r="H133" s="22">
        <f t="shared" si="27"/>
        <v>4500</v>
      </c>
    </row>
    <row r="134" spans="1:8" ht="21.75" customHeight="1" x14ac:dyDescent="0.2">
      <c r="A134" s="69" t="s">
        <v>68</v>
      </c>
      <c r="B134" s="65">
        <v>804</v>
      </c>
      <c r="C134" s="29" t="s">
        <v>212</v>
      </c>
      <c r="D134" s="29" t="s">
        <v>143</v>
      </c>
      <c r="E134" s="29" t="s">
        <v>67</v>
      </c>
      <c r="F134" s="28">
        <f t="shared" si="27"/>
        <v>4500</v>
      </c>
      <c r="G134" s="22">
        <f t="shared" si="27"/>
        <v>4500</v>
      </c>
      <c r="H134" s="22">
        <f t="shared" si="27"/>
        <v>4500</v>
      </c>
    </row>
    <row r="135" spans="1:8" ht="32.25" customHeight="1" x14ac:dyDescent="0.2">
      <c r="A135" s="89" t="s">
        <v>69</v>
      </c>
      <c r="B135" s="65">
        <v>804</v>
      </c>
      <c r="C135" s="29" t="s">
        <v>212</v>
      </c>
      <c r="D135" s="29" t="s">
        <v>143</v>
      </c>
      <c r="E135" s="29" t="s">
        <v>65</v>
      </c>
      <c r="F135" s="28">
        <v>4500</v>
      </c>
      <c r="G135" s="22">
        <v>4500</v>
      </c>
      <c r="H135" s="22">
        <v>4500</v>
      </c>
    </row>
    <row r="136" spans="1:8" ht="22.5" customHeight="1" x14ac:dyDescent="0.2">
      <c r="A136" s="89" t="s">
        <v>8</v>
      </c>
      <c r="B136" s="65">
        <v>804</v>
      </c>
      <c r="C136" s="29" t="s">
        <v>212</v>
      </c>
      <c r="D136" s="29" t="s">
        <v>50</v>
      </c>
      <c r="E136" s="29"/>
      <c r="F136" s="28">
        <f>F137</f>
        <v>108000</v>
      </c>
      <c r="G136" s="22">
        <v>0</v>
      </c>
      <c r="H136" s="22">
        <v>0</v>
      </c>
    </row>
    <row r="137" spans="1:8" ht="72" customHeight="1" x14ac:dyDescent="0.2">
      <c r="A137" s="89" t="s">
        <v>9</v>
      </c>
      <c r="B137" s="65">
        <v>804</v>
      </c>
      <c r="C137" s="29" t="s">
        <v>212</v>
      </c>
      <c r="D137" s="29" t="s">
        <v>51</v>
      </c>
      <c r="E137" s="29"/>
      <c r="F137" s="28">
        <f>F138</f>
        <v>108000</v>
      </c>
      <c r="G137" s="22">
        <v>0</v>
      </c>
      <c r="H137" s="22">
        <v>0</v>
      </c>
    </row>
    <row r="138" spans="1:8" ht="78.75" customHeight="1" x14ac:dyDescent="0.25">
      <c r="A138" s="27" t="s">
        <v>43</v>
      </c>
      <c r="B138" s="65">
        <v>804</v>
      </c>
      <c r="C138" s="29" t="s">
        <v>212</v>
      </c>
      <c r="D138" s="29" t="s">
        <v>51</v>
      </c>
      <c r="E138" s="29" t="s">
        <v>37</v>
      </c>
      <c r="F138" s="28">
        <f>F139</f>
        <v>108000</v>
      </c>
      <c r="G138" s="22">
        <v>0</v>
      </c>
      <c r="H138" s="22">
        <v>0</v>
      </c>
    </row>
    <row r="139" spans="1:8" ht="32.25" customHeight="1" x14ac:dyDescent="0.2">
      <c r="A139" s="89" t="s">
        <v>39</v>
      </c>
      <c r="B139" s="65">
        <v>804</v>
      </c>
      <c r="C139" s="29" t="s">
        <v>212</v>
      </c>
      <c r="D139" s="29" t="s">
        <v>51</v>
      </c>
      <c r="E139" s="29" t="s">
        <v>38</v>
      </c>
      <c r="F139" s="28">
        <v>108000</v>
      </c>
      <c r="G139" s="22">
        <v>0</v>
      </c>
      <c r="H139" s="22">
        <v>0</v>
      </c>
    </row>
    <row r="140" spans="1:8" ht="36.75" customHeight="1" x14ac:dyDescent="0.2">
      <c r="A140" s="63" t="s">
        <v>161</v>
      </c>
      <c r="B140" s="64">
        <v>804</v>
      </c>
      <c r="C140" s="31" t="s">
        <v>162</v>
      </c>
      <c r="D140" s="31"/>
      <c r="E140" s="31"/>
      <c r="F140" s="90">
        <f>F141</f>
        <v>645454.6</v>
      </c>
      <c r="G140" s="19">
        <f t="shared" ref="G140:H140" si="28">G141</f>
        <v>600000</v>
      </c>
      <c r="H140" s="19">
        <f t="shared" si="28"/>
        <v>600000</v>
      </c>
    </row>
    <row r="141" spans="1:8" ht="120" customHeight="1" x14ac:dyDescent="0.2">
      <c r="A141" s="43" t="s">
        <v>253</v>
      </c>
      <c r="B141" s="65">
        <v>804</v>
      </c>
      <c r="C141" s="29" t="s">
        <v>162</v>
      </c>
      <c r="D141" s="29" t="s">
        <v>70</v>
      </c>
      <c r="E141" s="29"/>
      <c r="F141" s="28">
        <f t="shared" ref="F141:H144" si="29">F142</f>
        <v>645454.6</v>
      </c>
      <c r="G141" s="22">
        <f>G145</f>
        <v>600000</v>
      </c>
      <c r="H141" s="22">
        <f>H145</f>
        <v>600000</v>
      </c>
    </row>
    <row r="142" spans="1:8" ht="117.75" customHeight="1" x14ac:dyDescent="0.2">
      <c r="A142" s="43" t="s">
        <v>118</v>
      </c>
      <c r="B142" s="65">
        <v>804</v>
      </c>
      <c r="C142" s="29" t="s">
        <v>162</v>
      </c>
      <c r="D142" s="29" t="s">
        <v>117</v>
      </c>
      <c r="E142" s="29"/>
      <c r="F142" s="28">
        <f t="shared" si="29"/>
        <v>645454.6</v>
      </c>
      <c r="G142" s="22">
        <f t="shared" si="29"/>
        <v>600000</v>
      </c>
      <c r="H142" s="22">
        <f t="shared" si="29"/>
        <v>600000</v>
      </c>
    </row>
    <row r="143" spans="1:8" ht="57" customHeight="1" x14ac:dyDescent="0.2">
      <c r="A143" s="43" t="s">
        <v>216</v>
      </c>
      <c r="B143" s="65">
        <v>804</v>
      </c>
      <c r="C143" s="29" t="s">
        <v>162</v>
      </c>
      <c r="D143" s="29" t="s">
        <v>217</v>
      </c>
      <c r="E143" s="29"/>
      <c r="F143" s="28">
        <f t="shared" si="29"/>
        <v>645454.6</v>
      </c>
      <c r="G143" s="22">
        <f t="shared" si="29"/>
        <v>600000</v>
      </c>
      <c r="H143" s="22">
        <f t="shared" si="29"/>
        <v>600000</v>
      </c>
    </row>
    <row r="144" spans="1:8" ht="37.5" customHeight="1" x14ac:dyDescent="0.2">
      <c r="A144" s="44" t="s">
        <v>36</v>
      </c>
      <c r="B144" s="65">
        <v>804</v>
      </c>
      <c r="C144" s="29" t="s">
        <v>162</v>
      </c>
      <c r="D144" s="29" t="s">
        <v>217</v>
      </c>
      <c r="E144" s="29" t="s">
        <v>30</v>
      </c>
      <c r="F144" s="28">
        <f t="shared" si="29"/>
        <v>645454.6</v>
      </c>
      <c r="G144" s="22">
        <f>G145</f>
        <v>600000</v>
      </c>
      <c r="H144" s="22">
        <f>H145</f>
        <v>600000</v>
      </c>
    </row>
    <row r="145" spans="1:8" ht="70.5" customHeight="1" x14ac:dyDescent="0.2">
      <c r="A145" s="44" t="s">
        <v>25</v>
      </c>
      <c r="B145" s="65">
        <v>804</v>
      </c>
      <c r="C145" s="29" t="s">
        <v>162</v>
      </c>
      <c r="D145" s="29" t="s">
        <v>217</v>
      </c>
      <c r="E145" s="29" t="s">
        <v>24</v>
      </c>
      <c r="F145" s="28">
        <v>645454.6</v>
      </c>
      <c r="G145" s="22">
        <v>600000</v>
      </c>
      <c r="H145" s="22">
        <v>600000</v>
      </c>
    </row>
    <row r="146" spans="1:8" ht="22.5" customHeight="1" x14ac:dyDescent="0.2">
      <c r="A146" s="63" t="s">
        <v>163</v>
      </c>
      <c r="B146" s="64">
        <v>804</v>
      </c>
      <c r="C146" s="31" t="s">
        <v>164</v>
      </c>
      <c r="D146" s="31"/>
      <c r="E146" s="31"/>
      <c r="F146" s="19">
        <f>F147+F176</f>
        <v>24920560.399999999</v>
      </c>
      <c r="G146" s="19">
        <f>G147+G176</f>
        <v>35903985.339999996</v>
      </c>
      <c r="H146" s="19">
        <f>H147+H176</f>
        <v>3683108.38</v>
      </c>
    </row>
    <row r="147" spans="1:8" ht="19.5" customHeight="1" x14ac:dyDescent="0.2">
      <c r="A147" s="75" t="s">
        <v>165</v>
      </c>
      <c r="B147" s="64">
        <v>804</v>
      </c>
      <c r="C147" s="76" t="s">
        <v>166</v>
      </c>
      <c r="D147" s="77"/>
      <c r="E147" s="76"/>
      <c r="F147" s="92">
        <f>F148+F171</f>
        <v>24905560.399999999</v>
      </c>
      <c r="G147" s="78">
        <f>G148+G171</f>
        <v>35888985.339999996</v>
      </c>
      <c r="H147" s="78">
        <f>H148+H171</f>
        <v>3668108.38</v>
      </c>
    </row>
    <row r="148" spans="1:8" ht="115.5" customHeight="1" x14ac:dyDescent="0.2">
      <c r="A148" s="14" t="s">
        <v>192</v>
      </c>
      <c r="B148" s="65">
        <v>804</v>
      </c>
      <c r="C148" s="29" t="s">
        <v>166</v>
      </c>
      <c r="D148" s="29" t="s">
        <v>46</v>
      </c>
      <c r="E148" s="29"/>
      <c r="F148" s="28">
        <f>F149+F159+F163+F167</f>
        <v>24905560.399999999</v>
      </c>
      <c r="G148" s="22">
        <f>G149+G159+G163+G167</f>
        <v>35285714.789999999</v>
      </c>
      <c r="H148" s="22">
        <f>H149+H159+H163+H167</f>
        <v>3668108.38</v>
      </c>
    </row>
    <row r="149" spans="1:8" ht="102.75" customHeight="1" x14ac:dyDescent="0.2">
      <c r="A149" s="6" t="s">
        <v>339</v>
      </c>
      <c r="B149" s="65">
        <v>804</v>
      </c>
      <c r="C149" s="66" t="s">
        <v>166</v>
      </c>
      <c r="D149" s="29" t="s">
        <v>125</v>
      </c>
      <c r="E149" s="29"/>
      <c r="F149" s="28">
        <f>F150+F153+F158</f>
        <v>11644141.42</v>
      </c>
      <c r="G149" s="22">
        <f t="shared" ref="G149:H149" si="30">G158</f>
        <v>130316.44</v>
      </c>
      <c r="H149" s="22">
        <f t="shared" si="30"/>
        <v>2130000</v>
      </c>
    </row>
    <row r="150" spans="1:8" ht="183.75" customHeight="1" x14ac:dyDescent="0.2">
      <c r="A150" s="14" t="s">
        <v>314</v>
      </c>
      <c r="B150" s="65">
        <v>804</v>
      </c>
      <c r="C150" s="66" t="s">
        <v>166</v>
      </c>
      <c r="D150" s="29" t="s">
        <v>313</v>
      </c>
      <c r="E150" s="29"/>
      <c r="F150" s="28">
        <f t="shared" ref="F150:H151" si="31">F151</f>
        <v>9375202.3599999994</v>
      </c>
      <c r="G150" s="22">
        <f t="shared" si="31"/>
        <v>0</v>
      </c>
      <c r="H150" s="22">
        <f t="shared" si="31"/>
        <v>0</v>
      </c>
    </row>
    <row r="151" spans="1:8" ht="64.5" customHeight="1" x14ac:dyDescent="0.2">
      <c r="A151" s="26" t="s">
        <v>272</v>
      </c>
      <c r="B151" s="65">
        <v>804</v>
      </c>
      <c r="C151" s="66" t="s">
        <v>166</v>
      </c>
      <c r="D151" s="29" t="s">
        <v>313</v>
      </c>
      <c r="E151" s="29" t="s">
        <v>30</v>
      </c>
      <c r="F151" s="28">
        <f t="shared" si="31"/>
        <v>9375202.3599999994</v>
      </c>
      <c r="G151" s="22">
        <f t="shared" si="31"/>
        <v>0</v>
      </c>
      <c r="H151" s="22">
        <f t="shared" si="31"/>
        <v>0</v>
      </c>
    </row>
    <row r="152" spans="1:8" ht="65.25" customHeight="1" x14ac:dyDescent="0.25">
      <c r="A152" s="45" t="s">
        <v>25</v>
      </c>
      <c r="B152" s="65">
        <v>804</v>
      </c>
      <c r="C152" s="66" t="s">
        <v>166</v>
      </c>
      <c r="D152" s="29" t="s">
        <v>313</v>
      </c>
      <c r="E152" s="29" t="s">
        <v>24</v>
      </c>
      <c r="F152" s="28">
        <v>9375202.3599999994</v>
      </c>
      <c r="G152" s="22">
        <v>0</v>
      </c>
      <c r="H152" s="22">
        <v>0</v>
      </c>
    </row>
    <row r="153" spans="1:8" ht="167.25" customHeight="1" x14ac:dyDescent="0.25">
      <c r="A153" s="45" t="s">
        <v>316</v>
      </c>
      <c r="B153" s="65">
        <v>804</v>
      </c>
      <c r="C153" s="66" t="s">
        <v>166</v>
      </c>
      <c r="D153" s="33" t="s">
        <v>315</v>
      </c>
      <c r="E153" s="29"/>
      <c r="F153" s="28">
        <f t="shared" ref="F153:H154" si="32">F154</f>
        <v>1827950.58</v>
      </c>
      <c r="G153" s="22">
        <f t="shared" si="32"/>
        <v>0</v>
      </c>
      <c r="H153" s="22">
        <f t="shared" si="32"/>
        <v>0</v>
      </c>
    </row>
    <row r="154" spans="1:8" ht="65.25" customHeight="1" x14ac:dyDescent="0.2">
      <c r="A154" s="26" t="s">
        <v>272</v>
      </c>
      <c r="B154" s="65">
        <v>804</v>
      </c>
      <c r="C154" s="66" t="s">
        <v>166</v>
      </c>
      <c r="D154" s="33" t="s">
        <v>315</v>
      </c>
      <c r="E154" s="29" t="s">
        <v>30</v>
      </c>
      <c r="F154" s="28">
        <f t="shared" si="32"/>
        <v>1827950.58</v>
      </c>
      <c r="G154" s="22">
        <f t="shared" si="32"/>
        <v>0</v>
      </c>
      <c r="H154" s="22">
        <f t="shared" si="32"/>
        <v>0</v>
      </c>
    </row>
    <row r="155" spans="1:8" ht="65.25" customHeight="1" x14ac:dyDescent="0.25">
      <c r="A155" s="45" t="s">
        <v>25</v>
      </c>
      <c r="B155" s="65">
        <v>804</v>
      </c>
      <c r="C155" s="66" t="s">
        <v>166</v>
      </c>
      <c r="D155" s="33" t="s">
        <v>315</v>
      </c>
      <c r="E155" s="29" t="s">
        <v>24</v>
      </c>
      <c r="F155" s="28">
        <v>1827950.58</v>
      </c>
      <c r="G155" s="22">
        <v>0</v>
      </c>
      <c r="H155" s="22">
        <v>0</v>
      </c>
    </row>
    <row r="156" spans="1:8" ht="71.25" customHeight="1" x14ac:dyDescent="0.2">
      <c r="A156" s="14" t="s">
        <v>126</v>
      </c>
      <c r="B156" s="65">
        <v>804</v>
      </c>
      <c r="C156" s="66" t="s">
        <v>166</v>
      </c>
      <c r="D156" s="29" t="s">
        <v>215</v>
      </c>
      <c r="E156" s="29"/>
      <c r="F156" s="28">
        <f>F157</f>
        <v>440988.48</v>
      </c>
      <c r="G156" s="22">
        <f>G157</f>
        <v>130316.44</v>
      </c>
      <c r="H156" s="22">
        <f>H157</f>
        <v>2130000</v>
      </c>
    </row>
    <row r="157" spans="1:8" ht="52.5" customHeight="1" x14ac:dyDescent="0.2">
      <c r="A157" s="36" t="s">
        <v>36</v>
      </c>
      <c r="B157" s="65">
        <v>804</v>
      </c>
      <c r="C157" s="29" t="s">
        <v>166</v>
      </c>
      <c r="D157" s="29" t="s">
        <v>215</v>
      </c>
      <c r="E157" s="29" t="s">
        <v>30</v>
      </c>
      <c r="F157" s="28">
        <f>F158</f>
        <v>440988.48</v>
      </c>
      <c r="G157" s="22">
        <f t="shared" ref="G157:H157" si="33">G158</f>
        <v>130316.44</v>
      </c>
      <c r="H157" s="22">
        <f t="shared" si="33"/>
        <v>2130000</v>
      </c>
    </row>
    <row r="158" spans="1:8" ht="64.5" customHeight="1" x14ac:dyDescent="0.2">
      <c r="A158" s="36" t="s">
        <v>25</v>
      </c>
      <c r="B158" s="65">
        <v>804</v>
      </c>
      <c r="C158" s="29" t="s">
        <v>166</v>
      </c>
      <c r="D158" s="29" t="s">
        <v>215</v>
      </c>
      <c r="E158" s="29" t="s">
        <v>24</v>
      </c>
      <c r="F158" s="28">
        <v>440988.48</v>
      </c>
      <c r="G158" s="22">
        <v>130316.44</v>
      </c>
      <c r="H158" s="22">
        <v>2130000</v>
      </c>
    </row>
    <row r="159" spans="1:8" ht="51.75" customHeight="1" x14ac:dyDescent="0.2">
      <c r="A159" s="6" t="s">
        <v>317</v>
      </c>
      <c r="B159" s="65">
        <v>804</v>
      </c>
      <c r="C159" s="66" t="s">
        <v>166</v>
      </c>
      <c r="D159" s="29" t="s">
        <v>254</v>
      </c>
      <c r="E159" s="29"/>
      <c r="F159" s="28">
        <f>F160</f>
        <v>758186.78</v>
      </c>
      <c r="G159" s="22">
        <f>G160</f>
        <v>1130328.79</v>
      </c>
      <c r="H159" s="22">
        <f t="shared" ref="G159:H161" si="34">H160</f>
        <v>1038108.38</v>
      </c>
    </row>
    <row r="160" spans="1:8" ht="70.5" customHeight="1" x14ac:dyDescent="0.2">
      <c r="A160" s="6" t="s">
        <v>126</v>
      </c>
      <c r="B160" s="65">
        <v>804</v>
      </c>
      <c r="C160" s="29" t="s">
        <v>166</v>
      </c>
      <c r="D160" s="29" t="s">
        <v>255</v>
      </c>
      <c r="E160" s="29"/>
      <c r="F160" s="28">
        <f>F161</f>
        <v>758186.78</v>
      </c>
      <c r="G160" s="22">
        <f t="shared" si="34"/>
        <v>1130328.79</v>
      </c>
      <c r="H160" s="22">
        <f t="shared" si="34"/>
        <v>1038108.38</v>
      </c>
    </row>
    <row r="161" spans="1:11" ht="35.25" customHeight="1" x14ac:dyDescent="0.2">
      <c r="A161" s="44" t="s">
        <v>36</v>
      </c>
      <c r="B161" s="65">
        <v>804</v>
      </c>
      <c r="C161" s="29" t="s">
        <v>166</v>
      </c>
      <c r="D161" s="29" t="s">
        <v>255</v>
      </c>
      <c r="E161" s="29" t="s">
        <v>30</v>
      </c>
      <c r="F161" s="28">
        <f>F162</f>
        <v>758186.78</v>
      </c>
      <c r="G161" s="22">
        <f t="shared" si="34"/>
        <v>1130328.79</v>
      </c>
      <c r="H161" s="22">
        <f t="shared" si="34"/>
        <v>1038108.38</v>
      </c>
      <c r="J161" s="15"/>
      <c r="K161" s="15"/>
    </row>
    <row r="162" spans="1:11" ht="66" customHeight="1" x14ac:dyDescent="0.2">
      <c r="A162" s="44" t="s">
        <v>25</v>
      </c>
      <c r="B162" s="65">
        <v>804</v>
      </c>
      <c r="C162" s="29" t="s">
        <v>166</v>
      </c>
      <c r="D162" s="29" t="s">
        <v>255</v>
      </c>
      <c r="E162" s="29" t="s">
        <v>24</v>
      </c>
      <c r="F162" s="28">
        <v>758186.78</v>
      </c>
      <c r="G162" s="22">
        <v>1130328.79</v>
      </c>
      <c r="H162" s="22">
        <v>1038108.38</v>
      </c>
    </row>
    <row r="163" spans="1:11" ht="123.75" customHeight="1" x14ac:dyDescent="0.2">
      <c r="A163" s="44" t="s">
        <v>275</v>
      </c>
      <c r="B163" s="65">
        <v>804</v>
      </c>
      <c r="C163" s="29" t="s">
        <v>166</v>
      </c>
      <c r="D163" s="29" t="s">
        <v>271</v>
      </c>
      <c r="E163" s="29"/>
      <c r="F163" s="28">
        <f>F164</f>
        <v>2503232.2000000002</v>
      </c>
      <c r="G163" s="22">
        <f>G164</f>
        <v>500000</v>
      </c>
      <c r="H163" s="22">
        <f>H164</f>
        <v>500000</v>
      </c>
    </row>
    <row r="164" spans="1:11" ht="69.75" customHeight="1" x14ac:dyDescent="0.2">
      <c r="A164" s="42" t="s">
        <v>126</v>
      </c>
      <c r="B164" s="65">
        <v>804</v>
      </c>
      <c r="C164" s="29" t="s">
        <v>166</v>
      </c>
      <c r="D164" s="29" t="s">
        <v>256</v>
      </c>
      <c r="E164" s="29"/>
      <c r="F164" s="28">
        <f>F165</f>
        <v>2503232.2000000002</v>
      </c>
      <c r="G164" s="22">
        <f t="shared" ref="G164:H165" si="35">G165</f>
        <v>500000</v>
      </c>
      <c r="H164" s="22">
        <f t="shared" si="35"/>
        <v>500000</v>
      </c>
      <c r="J164" s="15"/>
      <c r="K164" s="15"/>
    </row>
    <row r="165" spans="1:11" ht="54" customHeight="1" x14ac:dyDescent="0.2">
      <c r="A165" s="36" t="s">
        <v>36</v>
      </c>
      <c r="B165" s="65">
        <v>804</v>
      </c>
      <c r="C165" s="29" t="s">
        <v>166</v>
      </c>
      <c r="D165" s="29" t="s">
        <v>256</v>
      </c>
      <c r="E165" s="29" t="s">
        <v>30</v>
      </c>
      <c r="F165" s="28">
        <f>F166</f>
        <v>2503232.2000000002</v>
      </c>
      <c r="G165" s="22">
        <f t="shared" si="35"/>
        <v>500000</v>
      </c>
      <c r="H165" s="22">
        <f t="shared" si="35"/>
        <v>500000</v>
      </c>
    </row>
    <row r="166" spans="1:11" ht="69" customHeight="1" x14ac:dyDescent="0.2">
      <c r="A166" s="44" t="s">
        <v>25</v>
      </c>
      <c r="B166" s="65">
        <v>804</v>
      </c>
      <c r="C166" s="29" t="s">
        <v>166</v>
      </c>
      <c r="D166" s="29" t="s">
        <v>256</v>
      </c>
      <c r="E166" s="29" t="s">
        <v>24</v>
      </c>
      <c r="F166" s="28">
        <v>2503232.2000000002</v>
      </c>
      <c r="G166" s="22">
        <v>500000</v>
      </c>
      <c r="H166" s="22">
        <v>500000</v>
      </c>
    </row>
    <row r="167" spans="1:11" ht="51" customHeight="1" x14ac:dyDescent="0.2">
      <c r="A167" s="44" t="s">
        <v>349</v>
      </c>
      <c r="B167" s="65">
        <v>804</v>
      </c>
      <c r="C167" s="29" t="s">
        <v>166</v>
      </c>
      <c r="D167" s="33" t="s">
        <v>342</v>
      </c>
      <c r="E167" s="29"/>
      <c r="F167" s="28">
        <f t="shared" ref="F167:H169" si="36">F168</f>
        <v>10000000</v>
      </c>
      <c r="G167" s="22">
        <f t="shared" si="36"/>
        <v>33525069.559999999</v>
      </c>
      <c r="H167" s="22">
        <f t="shared" si="36"/>
        <v>0</v>
      </c>
    </row>
    <row r="168" spans="1:11" ht="366.75" customHeight="1" x14ac:dyDescent="0.2">
      <c r="A168" s="44" t="s">
        <v>341</v>
      </c>
      <c r="B168" s="65">
        <v>804</v>
      </c>
      <c r="C168" s="29" t="s">
        <v>166</v>
      </c>
      <c r="D168" s="33" t="s">
        <v>343</v>
      </c>
      <c r="E168" s="29"/>
      <c r="F168" s="28">
        <f t="shared" si="36"/>
        <v>10000000</v>
      </c>
      <c r="G168" s="22">
        <f t="shared" si="36"/>
        <v>33525069.559999999</v>
      </c>
      <c r="H168" s="22">
        <f t="shared" si="36"/>
        <v>0</v>
      </c>
    </row>
    <row r="169" spans="1:11" ht="69.75" customHeight="1" x14ac:dyDescent="0.2">
      <c r="A169" s="26" t="s">
        <v>350</v>
      </c>
      <c r="B169" s="65">
        <v>804</v>
      </c>
      <c r="C169" s="29" t="s">
        <v>166</v>
      </c>
      <c r="D169" s="33" t="s">
        <v>343</v>
      </c>
      <c r="E169" s="29" t="s">
        <v>346</v>
      </c>
      <c r="F169" s="28">
        <f t="shared" si="36"/>
        <v>10000000</v>
      </c>
      <c r="G169" s="22">
        <f t="shared" si="36"/>
        <v>33525069.559999999</v>
      </c>
      <c r="H169" s="22">
        <f t="shared" si="36"/>
        <v>0</v>
      </c>
    </row>
    <row r="170" spans="1:11" ht="23.25" customHeight="1" x14ac:dyDescent="0.2">
      <c r="A170" s="44" t="s">
        <v>348</v>
      </c>
      <c r="B170" s="65">
        <v>804</v>
      </c>
      <c r="C170" s="29" t="s">
        <v>166</v>
      </c>
      <c r="D170" s="33" t="s">
        <v>343</v>
      </c>
      <c r="E170" s="29" t="s">
        <v>347</v>
      </c>
      <c r="F170" s="28">
        <v>10000000</v>
      </c>
      <c r="G170" s="22">
        <v>33525069.559999999</v>
      </c>
      <c r="H170" s="22">
        <v>0</v>
      </c>
    </row>
    <row r="171" spans="1:11" ht="135" customHeight="1" x14ac:dyDescent="0.2">
      <c r="A171" s="44" t="s">
        <v>193</v>
      </c>
      <c r="B171" s="65">
        <v>804</v>
      </c>
      <c r="C171" s="29" t="s">
        <v>166</v>
      </c>
      <c r="D171" s="29" t="s">
        <v>75</v>
      </c>
      <c r="E171" s="29"/>
      <c r="F171" s="28">
        <f t="shared" ref="F171:H174" si="37">F172</f>
        <v>0</v>
      </c>
      <c r="G171" s="22">
        <f t="shared" si="37"/>
        <v>603270.55000000005</v>
      </c>
      <c r="H171" s="22">
        <f t="shared" si="37"/>
        <v>0</v>
      </c>
    </row>
    <row r="172" spans="1:11" ht="33" customHeight="1" x14ac:dyDescent="0.2">
      <c r="A172" s="44" t="s">
        <v>128</v>
      </c>
      <c r="B172" s="65">
        <v>804</v>
      </c>
      <c r="C172" s="29" t="s">
        <v>166</v>
      </c>
      <c r="D172" s="29" t="s">
        <v>127</v>
      </c>
      <c r="E172" s="29"/>
      <c r="F172" s="28">
        <f t="shared" si="37"/>
        <v>0</v>
      </c>
      <c r="G172" s="22">
        <f t="shared" si="37"/>
        <v>603270.55000000005</v>
      </c>
      <c r="H172" s="22">
        <f t="shared" si="37"/>
        <v>0</v>
      </c>
    </row>
    <row r="173" spans="1:11" ht="48.75" customHeight="1" x14ac:dyDescent="0.2">
      <c r="A173" s="44" t="s">
        <v>220</v>
      </c>
      <c r="B173" s="65">
        <v>804</v>
      </c>
      <c r="C173" s="29" t="s">
        <v>166</v>
      </c>
      <c r="D173" s="29" t="s">
        <v>221</v>
      </c>
      <c r="E173" s="29"/>
      <c r="F173" s="28">
        <f t="shared" si="37"/>
        <v>0</v>
      </c>
      <c r="G173" s="22">
        <f t="shared" si="37"/>
        <v>603270.55000000005</v>
      </c>
      <c r="H173" s="22">
        <f t="shared" si="37"/>
        <v>0</v>
      </c>
    </row>
    <row r="174" spans="1:11" ht="53.25" customHeight="1" x14ac:dyDescent="0.2">
      <c r="A174" s="36" t="s">
        <v>36</v>
      </c>
      <c r="B174" s="65">
        <v>804</v>
      </c>
      <c r="C174" s="29" t="s">
        <v>166</v>
      </c>
      <c r="D174" s="29" t="s">
        <v>221</v>
      </c>
      <c r="E174" s="29" t="s">
        <v>30</v>
      </c>
      <c r="F174" s="28">
        <f t="shared" si="37"/>
        <v>0</v>
      </c>
      <c r="G174" s="22">
        <f t="shared" si="37"/>
        <v>603270.55000000005</v>
      </c>
      <c r="H174" s="22">
        <f t="shared" si="37"/>
        <v>0</v>
      </c>
    </row>
    <row r="175" spans="1:11" ht="53.25" customHeight="1" x14ac:dyDescent="0.2">
      <c r="A175" s="44" t="s">
        <v>25</v>
      </c>
      <c r="B175" s="65">
        <v>804</v>
      </c>
      <c r="C175" s="29" t="s">
        <v>166</v>
      </c>
      <c r="D175" s="29" t="s">
        <v>221</v>
      </c>
      <c r="E175" s="29" t="s">
        <v>24</v>
      </c>
      <c r="F175" s="28">
        <v>0</v>
      </c>
      <c r="G175" s="22">
        <v>603270.55000000005</v>
      </c>
      <c r="H175" s="22">
        <v>0</v>
      </c>
    </row>
    <row r="176" spans="1:11" ht="22.5" customHeight="1" x14ac:dyDescent="0.2">
      <c r="A176" s="63" t="s">
        <v>167</v>
      </c>
      <c r="B176" s="64">
        <v>804</v>
      </c>
      <c r="C176" s="31" t="s">
        <v>168</v>
      </c>
      <c r="D176" s="31"/>
      <c r="E176" s="31"/>
      <c r="F176" s="90">
        <f>F177</f>
        <v>15000</v>
      </c>
      <c r="G176" s="19">
        <f t="shared" ref="G176:H178" si="38">G177</f>
        <v>15000</v>
      </c>
      <c r="H176" s="19">
        <f t="shared" si="38"/>
        <v>15000</v>
      </c>
    </row>
    <row r="177" spans="1:8" ht="150" customHeight="1" x14ac:dyDescent="0.2">
      <c r="A177" s="14" t="s">
        <v>257</v>
      </c>
      <c r="B177" s="65">
        <v>804</v>
      </c>
      <c r="C177" s="29" t="s">
        <v>168</v>
      </c>
      <c r="D177" s="29" t="s">
        <v>48</v>
      </c>
      <c r="E177" s="29"/>
      <c r="F177" s="28">
        <f>F178</f>
        <v>15000</v>
      </c>
      <c r="G177" s="22">
        <f t="shared" si="38"/>
        <v>15000</v>
      </c>
      <c r="H177" s="22">
        <f t="shared" si="38"/>
        <v>15000</v>
      </c>
    </row>
    <row r="178" spans="1:8" ht="38.25" customHeight="1" x14ac:dyDescent="0.2">
      <c r="A178" s="14" t="s">
        <v>112</v>
      </c>
      <c r="B178" s="65">
        <v>804</v>
      </c>
      <c r="C178" s="29" t="s">
        <v>168</v>
      </c>
      <c r="D178" s="29" t="s">
        <v>113</v>
      </c>
      <c r="E178" s="29"/>
      <c r="F178" s="28">
        <f>F179</f>
        <v>15000</v>
      </c>
      <c r="G178" s="22">
        <f t="shared" si="38"/>
        <v>15000</v>
      </c>
      <c r="H178" s="22">
        <f t="shared" si="38"/>
        <v>15000</v>
      </c>
    </row>
    <row r="179" spans="1:8" ht="54" customHeight="1" x14ac:dyDescent="0.2">
      <c r="A179" s="42" t="s">
        <v>234</v>
      </c>
      <c r="B179" s="65">
        <v>804</v>
      </c>
      <c r="C179" s="29" t="s">
        <v>168</v>
      </c>
      <c r="D179" s="29" t="s">
        <v>237</v>
      </c>
      <c r="E179" s="29"/>
      <c r="F179" s="28">
        <f>F181</f>
        <v>15000</v>
      </c>
      <c r="G179" s="22">
        <f t="shared" ref="G179:H179" si="39">G181</f>
        <v>15000</v>
      </c>
      <c r="H179" s="22">
        <f t="shared" si="39"/>
        <v>15000</v>
      </c>
    </row>
    <row r="180" spans="1:8" ht="34.5" customHeight="1" x14ac:dyDescent="0.2">
      <c r="A180" s="43" t="s">
        <v>26</v>
      </c>
      <c r="B180" s="65">
        <v>804</v>
      </c>
      <c r="C180" s="29" t="s">
        <v>168</v>
      </c>
      <c r="D180" s="29" t="s">
        <v>237</v>
      </c>
      <c r="E180" s="29" t="s">
        <v>29</v>
      </c>
      <c r="F180" s="28">
        <f>F181</f>
        <v>15000</v>
      </c>
      <c r="G180" s="22">
        <f t="shared" ref="G180:H180" si="40">G181</f>
        <v>15000</v>
      </c>
      <c r="H180" s="22">
        <f t="shared" si="40"/>
        <v>15000</v>
      </c>
    </row>
    <row r="181" spans="1:8" ht="156" customHeight="1" x14ac:dyDescent="0.2">
      <c r="A181" s="43" t="s">
        <v>214</v>
      </c>
      <c r="B181" s="65">
        <v>804</v>
      </c>
      <c r="C181" s="29" t="s">
        <v>168</v>
      </c>
      <c r="D181" s="29" t="s">
        <v>237</v>
      </c>
      <c r="E181" s="29" t="s">
        <v>12</v>
      </c>
      <c r="F181" s="28">
        <v>15000</v>
      </c>
      <c r="G181" s="22">
        <v>15000</v>
      </c>
      <c r="H181" s="22">
        <v>15000</v>
      </c>
    </row>
    <row r="182" spans="1:8" ht="35.25" customHeight="1" x14ac:dyDescent="0.2">
      <c r="A182" s="63" t="s">
        <v>169</v>
      </c>
      <c r="B182" s="64">
        <v>804</v>
      </c>
      <c r="C182" s="31" t="s">
        <v>170</v>
      </c>
      <c r="D182" s="31"/>
      <c r="E182" s="31"/>
      <c r="F182" s="19">
        <f>F183+F188+F204+F278</f>
        <v>124578371.04000001</v>
      </c>
      <c r="G182" s="19">
        <f>G183+G188+G204+G278</f>
        <v>28934719</v>
      </c>
      <c r="H182" s="19">
        <f>H183+H188+H204+H278</f>
        <v>28574991.670000002</v>
      </c>
    </row>
    <row r="183" spans="1:8" ht="147" customHeight="1" x14ac:dyDescent="0.2">
      <c r="A183" s="88" t="s">
        <v>262</v>
      </c>
      <c r="B183" s="65">
        <v>804</v>
      </c>
      <c r="C183" s="29" t="s">
        <v>290</v>
      </c>
      <c r="D183" s="33" t="s">
        <v>263</v>
      </c>
      <c r="E183" s="31"/>
      <c r="F183" s="28">
        <f>F184</f>
        <v>35000</v>
      </c>
      <c r="G183" s="22">
        <f t="shared" ref="G183:H183" si="41">G184</f>
        <v>0</v>
      </c>
      <c r="H183" s="22">
        <f t="shared" si="41"/>
        <v>0</v>
      </c>
    </row>
    <row r="184" spans="1:8" ht="106.5" customHeight="1" x14ac:dyDescent="0.25">
      <c r="A184" s="3" t="s">
        <v>279</v>
      </c>
      <c r="B184" s="65">
        <v>804</v>
      </c>
      <c r="C184" s="29" t="s">
        <v>290</v>
      </c>
      <c r="D184" s="33" t="s">
        <v>277</v>
      </c>
      <c r="E184" s="31"/>
      <c r="F184" s="28">
        <f>F185</f>
        <v>35000</v>
      </c>
      <c r="G184" s="22">
        <f t="shared" ref="G184:H184" si="42">G185</f>
        <v>0</v>
      </c>
      <c r="H184" s="22">
        <f t="shared" si="42"/>
        <v>0</v>
      </c>
    </row>
    <row r="185" spans="1:8" ht="32.25" customHeight="1" x14ac:dyDescent="0.2">
      <c r="A185" s="99" t="s">
        <v>280</v>
      </c>
      <c r="B185" s="65">
        <v>804</v>
      </c>
      <c r="C185" s="29" t="s">
        <v>290</v>
      </c>
      <c r="D185" s="33" t="s">
        <v>278</v>
      </c>
      <c r="E185" s="29"/>
      <c r="F185" s="28">
        <f>F186</f>
        <v>35000</v>
      </c>
      <c r="G185" s="22">
        <f t="shared" ref="G185:H185" si="43">G186</f>
        <v>0</v>
      </c>
      <c r="H185" s="22">
        <f t="shared" si="43"/>
        <v>0</v>
      </c>
    </row>
    <row r="186" spans="1:8" ht="67.5" customHeight="1" x14ac:dyDescent="0.2">
      <c r="A186" s="100" t="s">
        <v>272</v>
      </c>
      <c r="B186" s="65">
        <v>804</v>
      </c>
      <c r="C186" s="29" t="s">
        <v>290</v>
      </c>
      <c r="D186" s="33" t="s">
        <v>278</v>
      </c>
      <c r="E186" s="29" t="s">
        <v>30</v>
      </c>
      <c r="F186" s="28">
        <f>F187</f>
        <v>35000</v>
      </c>
      <c r="G186" s="22">
        <f t="shared" ref="G186:H186" si="44">G187</f>
        <v>0</v>
      </c>
      <c r="H186" s="22">
        <f t="shared" si="44"/>
        <v>0</v>
      </c>
    </row>
    <row r="187" spans="1:8" ht="73.5" customHeight="1" x14ac:dyDescent="0.25">
      <c r="A187" s="45" t="s">
        <v>25</v>
      </c>
      <c r="B187" s="65">
        <v>804</v>
      </c>
      <c r="C187" s="29" t="s">
        <v>290</v>
      </c>
      <c r="D187" s="33" t="s">
        <v>278</v>
      </c>
      <c r="E187" s="29" t="s">
        <v>24</v>
      </c>
      <c r="F187" s="28">
        <v>35000</v>
      </c>
      <c r="G187" s="22">
        <v>0</v>
      </c>
      <c r="H187" s="22">
        <v>0</v>
      </c>
    </row>
    <row r="188" spans="1:8" ht="20.25" customHeight="1" x14ac:dyDescent="0.2">
      <c r="A188" s="63" t="s">
        <v>171</v>
      </c>
      <c r="B188" s="64">
        <v>804</v>
      </c>
      <c r="C188" s="31" t="s">
        <v>172</v>
      </c>
      <c r="D188" s="31"/>
      <c r="E188" s="31"/>
      <c r="F188" s="19">
        <f>F189</f>
        <v>832856.48</v>
      </c>
      <c r="G188" s="19">
        <f t="shared" ref="G188:H188" si="45">G189</f>
        <v>0</v>
      </c>
      <c r="H188" s="19">
        <f t="shared" si="45"/>
        <v>0</v>
      </c>
    </row>
    <row r="189" spans="1:8" ht="155.25" customHeight="1" x14ac:dyDescent="0.2">
      <c r="A189" s="14" t="s">
        <v>258</v>
      </c>
      <c r="B189" s="65">
        <v>804</v>
      </c>
      <c r="C189" s="29" t="s">
        <v>172</v>
      </c>
      <c r="D189" s="29" t="s">
        <v>49</v>
      </c>
      <c r="E189" s="31"/>
      <c r="F189" s="22">
        <f>F190+F196+F200</f>
        <v>832856.48</v>
      </c>
      <c r="G189" s="22">
        <f>G190+G196+G200</f>
        <v>0</v>
      </c>
      <c r="H189" s="22">
        <f>H190+H196+H200</f>
        <v>0</v>
      </c>
    </row>
    <row r="190" spans="1:8" ht="132.75" customHeight="1" x14ac:dyDescent="0.2">
      <c r="A190" s="6" t="s">
        <v>185</v>
      </c>
      <c r="B190" s="65">
        <v>804</v>
      </c>
      <c r="C190" s="29" t="s">
        <v>172</v>
      </c>
      <c r="D190" s="29" t="s">
        <v>135</v>
      </c>
      <c r="E190" s="31"/>
      <c r="F190" s="22">
        <f t="shared" ref="F190:H190" si="46">F191</f>
        <v>407856.48</v>
      </c>
      <c r="G190" s="22">
        <f t="shared" si="46"/>
        <v>0</v>
      </c>
      <c r="H190" s="22">
        <f t="shared" si="46"/>
        <v>0</v>
      </c>
    </row>
    <row r="191" spans="1:8" ht="37.5" customHeight="1" x14ac:dyDescent="0.25">
      <c r="A191" s="23" t="s">
        <v>298</v>
      </c>
      <c r="B191" s="65">
        <v>804</v>
      </c>
      <c r="C191" s="29" t="s">
        <v>172</v>
      </c>
      <c r="D191" s="29" t="s">
        <v>297</v>
      </c>
      <c r="E191" s="31"/>
      <c r="F191" s="22">
        <f>F192+F194</f>
        <v>407856.48</v>
      </c>
      <c r="G191" s="22">
        <f>G192+G194</f>
        <v>0</v>
      </c>
      <c r="H191" s="22">
        <f>H192+H194</f>
        <v>0</v>
      </c>
    </row>
    <row r="192" spans="1:8" ht="66.75" customHeight="1" x14ac:dyDescent="0.2">
      <c r="A192" s="26" t="s">
        <v>272</v>
      </c>
      <c r="B192" s="65">
        <v>804</v>
      </c>
      <c r="C192" s="29" t="s">
        <v>172</v>
      </c>
      <c r="D192" s="29" t="s">
        <v>297</v>
      </c>
      <c r="E192" s="29" t="s">
        <v>30</v>
      </c>
      <c r="F192" s="22">
        <f>F193</f>
        <v>307856.48</v>
      </c>
      <c r="G192" s="22">
        <f>H192</f>
        <v>0</v>
      </c>
      <c r="H192" s="22">
        <f>H193</f>
        <v>0</v>
      </c>
    </row>
    <row r="193" spans="1:8" ht="67.5" customHeight="1" x14ac:dyDescent="0.25">
      <c r="A193" s="23" t="s">
        <v>25</v>
      </c>
      <c r="B193" s="65">
        <v>804</v>
      </c>
      <c r="C193" s="29" t="s">
        <v>172</v>
      </c>
      <c r="D193" s="29" t="s">
        <v>297</v>
      </c>
      <c r="E193" s="29" t="s">
        <v>24</v>
      </c>
      <c r="F193" s="22">
        <f>95856.48+212000</f>
        <v>307856.48</v>
      </c>
      <c r="G193" s="22">
        <v>0</v>
      </c>
      <c r="H193" s="22">
        <v>0</v>
      </c>
    </row>
    <row r="194" spans="1:8" ht="32.25" customHeight="1" x14ac:dyDescent="0.25">
      <c r="A194" s="23" t="s">
        <v>26</v>
      </c>
      <c r="B194" s="65">
        <v>804</v>
      </c>
      <c r="C194" s="29" t="s">
        <v>172</v>
      </c>
      <c r="D194" s="29" t="s">
        <v>297</v>
      </c>
      <c r="E194" s="29" t="s">
        <v>29</v>
      </c>
      <c r="F194" s="22">
        <f>F195</f>
        <v>100000</v>
      </c>
      <c r="G194" s="22">
        <f>G195</f>
        <v>0</v>
      </c>
      <c r="H194" s="22">
        <f>H195</f>
        <v>0</v>
      </c>
    </row>
    <row r="195" spans="1:8" ht="150.75" customHeight="1" x14ac:dyDescent="0.25">
      <c r="A195" s="23" t="s">
        <v>340</v>
      </c>
      <c r="B195" s="65">
        <v>804</v>
      </c>
      <c r="C195" s="29" t="s">
        <v>172</v>
      </c>
      <c r="D195" s="29" t="s">
        <v>297</v>
      </c>
      <c r="E195" s="29" t="s">
        <v>12</v>
      </c>
      <c r="F195" s="22">
        <v>100000</v>
      </c>
      <c r="G195" s="22">
        <v>0</v>
      </c>
      <c r="H195" s="22">
        <v>0</v>
      </c>
    </row>
    <row r="196" spans="1:8" ht="83.25" customHeight="1" x14ac:dyDescent="0.2">
      <c r="A196" s="98" t="s">
        <v>284</v>
      </c>
      <c r="B196" s="65">
        <v>804</v>
      </c>
      <c r="C196" s="29" t="s">
        <v>172</v>
      </c>
      <c r="D196" s="21" t="s">
        <v>282</v>
      </c>
      <c r="E196" s="29"/>
      <c r="F196" s="28">
        <f>F197</f>
        <v>225000</v>
      </c>
      <c r="G196" s="22">
        <f t="shared" ref="G196:H196" si="47">G197</f>
        <v>0</v>
      </c>
      <c r="H196" s="22">
        <f t="shared" si="47"/>
        <v>0</v>
      </c>
    </row>
    <row r="197" spans="1:8" ht="21" customHeight="1" x14ac:dyDescent="0.2">
      <c r="A197" s="86" t="s">
        <v>285</v>
      </c>
      <c r="B197" s="65">
        <v>804</v>
      </c>
      <c r="C197" s="29" t="s">
        <v>172</v>
      </c>
      <c r="D197" s="21" t="s">
        <v>283</v>
      </c>
      <c r="E197" s="29"/>
      <c r="F197" s="28">
        <f>F198</f>
        <v>225000</v>
      </c>
      <c r="G197" s="22">
        <f t="shared" ref="G197:H197" si="48">G198</f>
        <v>0</v>
      </c>
      <c r="H197" s="22">
        <f t="shared" si="48"/>
        <v>0</v>
      </c>
    </row>
    <row r="198" spans="1:8" ht="33" customHeight="1" x14ac:dyDescent="0.2">
      <c r="A198" s="86" t="s">
        <v>281</v>
      </c>
      <c r="B198" s="65">
        <v>804</v>
      </c>
      <c r="C198" s="29" t="s">
        <v>172</v>
      </c>
      <c r="D198" s="21" t="s">
        <v>283</v>
      </c>
      <c r="E198" s="29" t="s">
        <v>30</v>
      </c>
      <c r="F198" s="28">
        <f>F199</f>
        <v>225000</v>
      </c>
      <c r="G198" s="22">
        <f t="shared" ref="G198:H198" si="49">G199</f>
        <v>0</v>
      </c>
      <c r="H198" s="22">
        <f t="shared" si="49"/>
        <v>0</v>
      </c>
    </row>
    <row r="199" spans="1:8" ht="33" customHeight="1" x14ac:dyDescent="0.2">
      <c r="A199" s="87" t="s">
        <v>25</v>
      </c>
      <c r="B199" s="65">
        <v>804</v>
      </c>
      <c r="C199" s="29" t="s">
        <v>172</v>
      </c>
      <c r="D199" s="21" t="s">
        <v>283</v>
      </c>
      <c r="E199" s="29" t="s">
        <v>24</v>
      </c>
      <c r="F199" s="28">
        <v>225000</v>
      </c>
      <c r="G199" s="22">
        <v>0</v>
      </c>
      <c r="H199" s="22">
        <v>0</v>
      </c>
    </row>
    <row r="200" spans="1:8" ht="33" customHeight="1" x14ac:dyDescent="0.2">
      <c r="A200" s="87" t="s">
        <v>293</v>
      </c>
      <c r="B200" s="65">
        <v>804</v>
      </c>
      <c r="C200" s="29" t="s">
        <v>172</v>
      </c>
      <c r="D200" s="21" t="s">
        <v>292</v>
      </c>
      <c r="E200" s="29"/>
      <c r="F200" s="28">
        <f t="shared" ref="F200:H202" si="50">F201</f>
        <v>200000</v>
      </c>
      <c r="G200" s="22">
        <f t="shared" si="50"/>
        <v>0</v>
      </c>
      <c r="H200" s="22">
        <f t="shared" si="50"/>
        <v>0</v>
      </c>
    </row>
    <row r="201" spans="1:8" ht="48" customHeight="1" x14ac:dyDescent="0.2">
      <c r="A201" s="87" t="s">
        <v>295</v>
      </c>
      <c r="B201" s="65">
        <v>804</v>
      </c>
      <c r="C201" s="29" t="s">
        <v>172</v>
      </c>
      <c r="D201" s="21" t="s">
        <v>294</v>
      </c>
      <c r="E201" s="29"/>
      <c r="F201" s="28">
        <f t="shared" si="50"/>
        <v>200000</v>
      </c>
      <c r="G201" s="22">
        <f t="shared" si="50"/>
        <v>0</v>
      </c>
      <c r="H201" s="22">
        <f t="shared" si="50"/>
        <v>0</v>
      </c>
    </row>
    <row r="202" spans="1:8" ht="36.75" customHeight="1" x14ac:dyDescent="0.2">
      <c r="A202" s="86" t="s">
        <v>281</v>
      </c>
      <c r="B202" s="65">
        <v>804</v>
      </c>
      <c r="C202" s="29" t="s">
        <v>172</v>
      </c>
      <c r="D202" s="21" t="s">
        <v>294</v>
      </c>
      <c r="E202" s="29" t="s">
        <v>30</v>
      </c>
      <c r="F202" s="28">
        <f t="shared" si="50"/>
        <v>200000</v>
      </c>
      <c r="G202" s="22">
        <f t="shared" si="50"/>
        <v>0</v>
      </c>
      <c r="H202" s="22">
        <f t="shared" si="50"/>
        <v>0</v>
      </c>
    </row>
    <row r="203" spans="1:8" ht="63.75" customHeight="1" x14ac:dyDescent="0.2">
      <c r="A203" s="87" t="s">
        <v>25</v>
      </c>
      <c r="B203" s="65">
        <v>804</v>
      </c>
      <c r="C203" s="29" t="s">
        <v>172</v>
      </c>
      <c r="D203" s="21" t="s">
        <v>294</v>
      </c>
      <c r="E203" s="29" t="s">
        <v>24</v>
      </c>
      <c r="F203" s="28">
        <v>200000</v>
      </c>
      <c r="G203" s="22">
        <v>0</v>
      </c>
      <c r="H203" s="22">
        <v>0</v>
      </c>
    </row>
    <row r="204" spans="1:8" ht="25.5" customHeight="1" x14ac:dyDescent="0.2">
      <c r="A204" s="63" t="s">
        <v>173</v>
      </c>
      <c r="B204" s="64">
        <v>804</v>
      </c>
      <c r="C204" s="31" t="s">
        <v>174</v>
      </c>
      <c r="D204" s="31"/>
      <c r="E204" s="31"/>
      <c r="F204" s="19">
        <f>F205+F210+F227+F222+F247</f>
        <v>121493241.74000001</v>
      </c>
      <c r="G204" s="19">
        <f>G205+G210+G227+G222</f>
        <v>26857719</v>
      </c>
      <c r="H204" s="19">
        <f>H205+H210+H227+H222</f>
        <v>26497991.670000002</v>
      </c>
    </row>
    <row r="205" spans="1:8" ht="159" customHeight="1" x14ac:dyDescent="0.2">
      <c r="A205" s="14" t="s">
        <v>188</v>
      </c>
      <c r="B205" s="65">
        <v>804</v>
      </c>
      <c r="C205" s="29" t="s">
        <v>174</v>
      </c>
      <c r="D205" s="29" t="s">
        <v>49</v>
      </c>
      <c r="E205" s="29"/>
      <c r="F205" s="22">
        <f>F206</f>
        <v>47927</v>
      </c>
      <c r="G205" s="22">
        <f t="shared" ref="G205:H207" si="51">G206</f>
        <v>57719</v>
      </c>
      <c r="H205" s="22">
        <f t="shared" si="51"/>
        <v>57991.67</v>
      </c>
    </row>
    <row r="206" spans="1:8" ht="140.25" customHeight="1" x14ac:dyDescent="0.2">
      <c r="A206" s="14" t="s">
        <v>185</v>
      </c>
      <c r="B206" s="65">
        <v>804</v>
      </c>
      <c r="C206" s="29" t="s">
        <v>174</v>
      </c>
      <c r="D206" s="29" t="s">
        <v>135</v>
      </c>
      <c r="E206" s="29"/>
      <c r="F206" s="22">
        <f>F207</f>
        <v>47927</v>
      </c>
      <c r="G206" s="22">
        <f t="shared" si="51"/>
        <v>57719</v>
      </c>
      <c r="H206" s="22">
        <f t="shared" si="51"/>
        <v>57991.67</v>
      </c>
    </row>
    <row r="207" spans="1:8" ht="51.75" customHeight="1" x14ac:dyDescent="0.2">
      <c r="A207" s="43" t="s">
        <v>225</v>
      </c>
      <c r="B207" s="65">
        <v>804</v>
      </c>
      <c r="C207" s="29" t="s">
        <v>174</v>
      </c>
      <c r="D207" s="29" t="s">
        <v>224</v>
      </c>
      <c r="E207" s="29"/>
      <c r="F207" s="22">
        <f>F208</f>
        <v>47927</v>
      </c>
      <c r="G207" s="22">
        <f t="shared" si="51"/>
        <v>57719</v>
      </c>
      <c r="H207" s="22">
        <f t="shared" si="51"/>
        <v>57991.67</v>
      </c>
    </row>
    <row r="208" spans="1:8" ht="51" customHeight="1" x14ac:dyDescent="0.2">
      <c r="A208" s="44" t="s">
        <v>36</v>
      </c>
      <c r="B208" s="65">
        <v>804</v>
      </c>
      <c r="C208" s="29" t="s">
        <v>174</v>
      </c>
      <c r="D208" s="29" t="s">
        <v>224</v>
      </c>
      <c r="E208" s="29" t="s">
        <v>30</v>
      </c>
      <c r="F208" s="22">
        <f t="shared" ref="F208:H208" si="52">F209</f>
        <v>47927</v>
      </c>
      <c r="G208" s="22">
        <f t="shared" si="52"/>
        <v>57719</v>
      </c>
      <c r="H208" s="22">
        <f t="shared" si="52"/>
        <v>57991.67</v>
      </c>
    </row>
    <row r="209" spans="1:8" ht="73.5" customHeight="1" x14ac:dyDescent="0.2">
      <c r="A209" s="44" t="s">
        <v>25</v>
      </c>
      <c r="B209" s="65">
        <v>804</v>
      </c>
      <c r="C209" s="29" t="s">
        <v>174</v>
      </c>
      <c r="D209" s="29" t="s">
        <v>224</v>
      </c>
      <c r="E209" s="29" t="s">
        <v>24</v>
      </c>
      <c r="F209" s="22">
        <v>47927</v>
      </c>
      <c r="G209" s="22">
        <v>57719</v>
      </c>
      <c r="H209" s="22">
        <v>57991.67</v>
      </c>
    </row>
    <row r="210" spans="1:8" ht="116.25" customHeight="1" x14ac:dyDescent="0.2">
      <c r="A210" s="44" t="s">
        <v>196</v>
      </c>
      <c r="B210" s="65">
        <v>804</v>
      </c>
      <c r="C210" s="29" t="s">
        <v>174</v>
      </c>
      <c r="D210" s="29" t="s">
        <v>197</v>
      </c>
      <c r="E210" s="31"/>
      <c r="F210" s="22">
        <f>F211+F218</f>
        <v>19722355.289999999</v>
      </c>
      <c r="G210" s="22">
        <f>G211+G218</f>
        <v>16600000</v>
      </c>
      <c r="H210" s="22">
        <f>H211+H218</f>
        <v>15740000</v>
      </c>
    </row>
    <row r="211" spans="1:8" ht="86.25" customHeight="1" x14ac:dyDescent="0.2">
      <c r="A211" s="44" t="s">
        <v>259</v>
      </c>
      <c r="B211" s="65">
        <v>804</v>
      </c>
      <c r="C211" s="29" t="s">
        <v>174</v>
      </c>
      <c r="D211" s="29" t="s">
        <v>198</v>
      </c>
      <c r="E211" s="29"/>
      <c r="F211" s="22">
        <f>F212+F215</f>
        <v>16690355.289999999</v>
      </c>
      <c r="G211" s="22">
        <f>G212+G215</f>
        <v>14100000</v>
      </c>
      <c r="H211" s="22">
        <f>H212+H215</f>
        <v>14100000</v>
      </c>
    </row>
    <row r="212" spans="1:8" ht="35.25" customHeight="1" x14ac:dyDescent="0.2">
      <c r="A212" s="44" t="s">
        <v>136</v>
      </c>
      <c r="B212" s="65">
        <v>804</v>
      </c>
      <c r="C212" s="29" t="s">
        <v>174</v>
      </c>
      <c r="D212" s="29" t="s">
        <v>199</v>
      </c>
      <c r="E212" s="29"/>
      <c r="F212" s="22">
        <f>F213</f>
        <v>16090355.289999999</v>
      </c>
      <c r="G212" s="22">
        <f t="shared" ref="G212:H213" si="53">G213</f>
        <v>14000000</v>
      </c>
      <c r="H212" s="22">
        <f t="shared" si="53"/>
        <v>14000000</v>
      </c>
    </row>
    <row r="213" spans="1:8" ht="86.25" customHeight="1" x14ac:dyDescent="0.2">
      <c r="A213" s="43" t="s">
        <v>43</v>
      </c>
      <c r="B213" s="65">
        <v>804</v>
      </c>
      <c r="C213" s="29" t="s">
        <v>174</v>
      </c>
      <c r="D213" s="29" t="s">
        <v>199</v>
      </c>
      <c r="E213" s="29" t="s">
        <v>37</v>
      </c>
      <c r="F213" s="22">
        <f>F214</f>
        <v>16090355.289999999</v>
      </c>
      <c r="G213" s="22">
        <f t="shared" si="53"/>
        <v>14000000</v>
      </c>
      <c r="H213" s="22">
        <f t="shared" si="53"/>
        <v>14000000</v>
      </c>
    </row>
    <row r="214" spans="1:8" ht="35.25" customHeight="1" x14ac:dyDescent="0.2">
      <c r="A214" s="43" t="s">
        <v>39</v>
      </c>
      <c r="B214" s="65">
        <v>804</v>
      </c>
      <c r="C214" s="29" t="s">
        <v>174</v>
      </c>
      <c r="D214" s="29" t="s">
        <v>199</v>
      </c>
      <c r="E214" s="29" t="s">
        <v>38</v>
      </c>
      <c r="F214" s="22">
        <v>16090355.289999999</v>
      </c>
      <c r="G214" s="22">
        <v>14000000</v>
      </c>
      <c r="H214" s="22">
        <v>14000000</v>
      </c>
    </row>
    <row r="215" spans="1:8" ht="21" customHeight="1" x14ac:dyDescent="0.2">
      <c r="A215" s="43" t="s">
        <v>59</v>
      </c>
      <c r="B215" s="65">
        <v>804</v>
      </c>
      <c r="C215" s="29" t="s">
        <v>174</v>
      </c>
      <c r="D215" s="29" t="s">
        <v>260</v>
      </c>
      <c r="E215" s="29"/>
      <c r="F215" s="22">
        <f t="shared" ref="F215:H216" si="54">F216</f>
        <v>600000</v>
      </c>
      <c r="G215" s="22">
        <f t="shared" si="54"/>
        <v>100000</v>
      </c>
      <c r="H215" s="22">
        <f t="shared" si="54"/>
        <v>100000</v>
      </c>
    </row>
    <row r="216" spans="1:8" ht="51.75" customHeight="1" x14ac:dyDescent="0.2">
      <c r="A216" s="44" t="s">
        <v>36</v>
      </c>
      <c r="B216" s="65">
        <v>804</v>
      </c>
      <c r="C216" s="29" t="s">
        <v>174</v>
      </c>
      <c r="D216" s="29" t="s">
        <v>260</v>
      </c>
      <c r="E216" s="29" t="s">
        <v>30</v>
      </c>
      <c r="F216" s="22">
        <f t="shared" si="54"/>
        <v>600000</v>
      </c>
      <c r="G216" s="22">
        <f t="shared" si="54"/>
        <v>100000</v>
      </c>
      <c r="H216" s="22">
        <f t="shared" si="54"/>
        <v>100000</v>
      </c>
    </row>
    <row r="217" spans="1:8" ht="74.25" customHeight="1" x14ac:dyDescent="0.2">
      <c r="A217" s="44" t="s">
        <v>25</v>
      </c>
      <c r="B217" s="65">
        <v>804</v>
      </c>
      <c r="C217" s="29" t="s">
        <v>174</v>
      </c>
      <c r="D217" s="29" t="s">
        <v>260</v>
      </c>
      <c r="E217" s="29" t="s">
        <v>24</v>
      </c>
      <c r="F217" s="22">
        <v>600000</v>
      </c>
      <c r="G217" s="22">
        <v>100000</v>
      </c>
      <c r="H217" s="22">
        <v>100000</v>
      </c>
    </row>
    <row r="218" spans="1:8" ht="50.25" customHeight="1" x14ac:dyDescent="0.2">
      <c r="A218" s="43" t="s">
        <v>261</v>
      </c>
      <c r="B218" s="65">
        <v>804</v>
      </c>
      <c r="C218" s="29" t="s">
        <v>174</v>
      </c>
      <c r="D218" s="29" t="s">
        <v>200</v>
      </c>
      <c r="E218" s="29"/>
      <c r="F218" s="22">
        <f>F219</f>
        <v>3032000</v>
      </c>
      <c r="G218" s="22">
        <f t="shared" ref="G218:H220" si="55">G219</f>
        <v>2500000</v>
      </c>
      <c r="H218" s="22">
        <f t="shared" si="55"/>
        <v>1640000</v>
      </c>
    </row>
    <row r="219" spans="1:8" ht="23.25" customHeight="1" x14ac:dyDescent="0.2">
      <c r="A219" s="43" t="s">
        <v>13</v>
      </c>
      <c r="B219" s="65">
        <v>804</v>
      </c>
      <c r="C219" s="29" t="s">
        <v>174</v>
      </c>
      <c r="D219" s="29" t="s">
        <v>201</v>
      </c>
      <c r="E219" s="29"/>
      <c r="F219" s="22">
        <f>F220</f>
        <v>3032000</v>
      </c>
      <c r="G219" s="22">
        <f t="shared" si="55"/>
        <v>2500000</v>
      </c>
      <c r="H219" s="22">
        <f t="shared" si="55"/>
        <v>1640000</v>
      </c>
    </row>
    <row r="220" spans="1:8" ht="51.75" customHeight="1" x14ac:dyDescent="0.2">
      <c r="A220" s="44" t="s">
        <v>36</v>
      </c>
      <c r="B220" s="65">
        <v>804</v>
      </c>
      <c r="C220" s="29" t="s">
        <v>174</v>
      </c>
      <c r="D220" s="29" t="s">
        <v>201</v>
      </c>
      <c r="E220" s="29" t="s">
        <v>30</v>
      </c>
      <c r="F220" s="22">
        <f>F221</f>
        <v>3032000</v>
      </c>
      <c r="G220" s="22">
        <f t="shared" si="55"/>
        <v>2500000</v>
      </c>
      <c r="H220" s="22">
        <f t="shared" si="55"/>
        <v>1640000</v>
      </c>
    </row>
    <row r="221" spans="1:8" ht="75.75" customHeight="1" x14ac:dyDescent="0.2">
      <c r="A221" s="44" t="s">
        <v>25</v>
      </c>
      <c r="B221" s="65">
        <v>804</v>
      </c>
      <c r="C221" s="29" t="s">
        <v>174</v>
      </c>
      <c r="D221" s="29" t="s">
        <v>201</v>
      </c>
      <c r="E221" s="29" t="s">
        <v>24</v>
      </c>
      <c r="F221" s="22">
        <v>3032000</v>
      </c>
      <c r="G221" s="22">
        <v>2500000</v>
      </c>
      <c r="H221" s="22">
        <v>1640000</v>
      </c>
    </row>
    <row r="222" spans="1:8" ht="149.25" customHeight="1" x14ac:dyDescent="0.2">
      <c r="A222" s="6" t="s">
        <v>262</v>
      </c>
      <c r="B222" s="65">
        <v>804</v>
      </c>
      <c r="C222" s="29" t="s">
        <v>174</v>
      </c>
      <c r="D222" s="29" t="s">
        <v>263</v>
      </c>
      <c r="E222" s="29"/>
      <c r="F222" s="22">
        <f t="shared" ref="F222:H225" si="56">F223</f>
        <v>4000000</v>
      </c>
      <c r="G222" s="22">
        <f t="shared" si="56"/>
        <v>4500000</v>
      </c>
      <c r="H222" s="22">
        <f t="shared" si="56"/>
        <v>5000000</v>
      </c>
    </row>
    <row r="223" spans="1:8" ht="84.75" customHeight="1" x14ac:dyDescent="0.2">
      <c r="A223" s="42" t="s">
        <v>264</v>
      </c>
      <c r="B223" s="65">
        <v>804</v>
      </c>
      <c r="C223" s="29" t="s">
        <v>174</v>
      </c>
      <c r="D223" s="29" t="s">
        <v>265</v>
      </c>
      <c r="E223" s="31"/>
      <c r="F223" s="22">
        <f t="shared" si="56"/>
        <v>4000000</v>
      </c>
      <c r="G223" s="22">
        <f t="shared" si="56"/>
        <v>4500000</v>
      </c>
      <c r="H223" s="22">
        <f t="shared" si="56"/>
        <v>5000000</v>
      </c>
    </row>
    <row r="224" spans="1:8" ht="66.75" customHeight="1" x14ac:dyDescent="0.2">
      <c r="A224" s="42" t="s">
        <v>266</v>
      </c>
      <c r="B224" s="65">
        <v>804</v>
      </c>
      <c r="C224" s="29" t="s">
        <v>174</v>
      </c>
      <c r="D224" s="29" t="s">
        <v>267</v>
      </c>
      <c r="E224" s="31"/>
      <c r="F224" s="22">
        <f t="shared" si="56"/>
        <v>4000000</v>
      </c>
      <c r="G224" s="22">
        <f t="shared" si="56"/>
        <v>4500000</v>
      </c>
      <c r="H224" s="22">
        <f t="shared" si="56"/>
        <v>5000000</v>
      </c>
    </row>
    <row r="225" spans="1:11" ht="52.5" customHeight="1" x14ac:dyDescent="0.2">
      <c r="A225" s="44" t="s">
        <v>36</v>
      </c>
      <c r="B225" s="65">
        <v>804</v>
      </c>
      <c r="C225" s="29" t="s">
        <v>174</v>
      </c>
      <c r="D225" s="29" t="s">
        <v>267</v>
      </c>
      <c r="E225" s="29" t="s">
        <v>30</v>
      </c>
      <c r="F225" s="22">
        <f t="shared" si="56"/>
        <v>4000000</v>
      </c>
      <c r="G225" s="22">
        <f t="shared" si="56"/>
        <v>4500000</v>
      </c>
      <c r="H225" s="22">
        <f t="shared" si="56"/>
        <v>5000000</v>
      </c>
    </row>
    <row r="226" spans="1:11" ht="52.5" customHeight="1" x14ac:dyDescent="0.2">
      <c r="A226" s="44" t="s">
        <v>25</v>
      </c>
      <c r="B226" s="65">
        <v>804</v>
      </c>
      <c r="C226" s="29" t="s">
        <v>174</v>
      </c>
      <c r="D226" s="29" t="s">
        <v>267</v>
      </c>
      <c r="E226" s="29" t="s">
        <v>24</v>
      </c>
      <c r="F226" s="22">
        <v>4000000</v>
      </c>
      <c r="G226" s="22">
        <v>4500000</v>
      </c>
      <c r="H226" s="22">
        <v>5000000</v>
      </c>
    </row>
    <row r="227" spans="1:11" ht="137.25" customHeight="1" x14ac:dyDescent="0.2">
      <c r="A227" s="44" t="s">
        <v>193</v>
      </c>
      <c r="B227" s="65">
        <v>804</v>
      </c>
      <c r="C227" s="29" t="s">
        <v>174</v>
      </c>
      <c r="D227" s="29" t="s">
        <v>75</v>
      </c>
      <c r="E227" s="29"/>
      <c r="F227" s="22">
        <f>F232+F236+F228+F240</f>
        <v>91946585.450000003</v>
      </c>
      <c r="G227" s="22">
        <f>G232+G236+G228+G240</f>
        <v>5700000</v>
      </c>
      <c r="H227" s="22">
        <f>H232+H236+H228+H240</f>
        <v>5700000</v>
      </c>
      <c r="J227" s="11"/>
      <c r="K227" s="11"/>
    </row>
    <row r="228" spans="1:11" ht="39.75" customHeight="1" x14ac:dyDescent="0.2">
      <c r="A228" s="44" t="s">
        <v>128</v>
      </c>
      <c r="B228" s="65">
        <v>804</v>
      </c>
      <c r="C228" s="29" t="s">
        <v>174</v>
      </c>
      <c r="D228" s="29" t="s">
        <v>127</v>
      </c>
      <c r="E228" s="29"/>
      <c r="F228" s="22">
        <f t="shared" ref="F228:H230" si="57">F229</f>
        <v>199098.45</v>
      </c>
      <c r="G228" s="22">
        <f t="shared" si="57"/>
        <v>0</v>
      </c>
      <c r="H228" s="22">
        <f t="shared" si="57"/>
        <v>0</v>
      </c>
      <c r="J228" s="11"/>
      <c r="K228" s="11"/>
    </row>
    <row r="229" spans="1:11" ht="50.25" customHeight="1" x14ac:dyDescent="0.2">
      <c r="A229" s="44" t="s">
        <v>220</v>
      </c>
      <c r="B229" s="65">
        <v>804</v>
      </c>
      <c r="C229" s="29" t="s">
        <v>174</v>
      </c>
      <c r="D229" s="29" t="s">
        <v>221</v>
      </c>
      <c r="E229" s="29"/>
      <c r="F229" s="22">
        <f t="shared" si="57"/>
        <v>199098.45</v>
      </c>
      <c r="G229" s="22">
        <f t="shared" si="57"/>
        <v>0</v>
      </c>
      <c r="H229" s="22">
        <f t="shared" si="57"/>
        <v>0</v>
      </c>
      <c r="J229" s="11"/>
      <c r="K229" s="11"/>
    </row>
    <row r="230" spans="1:11" ht="51" customHeight="1" x14ac:dyDescent="0.2">
      <c r="A230" s="44" t="s">
        <v>36</v>
      </c>
      <c r="B230" s="65">
        <v>804</v>
      </c>
      <c r="C230" s="29" t="s">
        <v>174</v>
      </c>
      <c r="D230" s="29" t="s">
        <v>221</v>
      </c>
      <c r="E230" s="29" t="s">
        <v>30</v>
      </c>
      <c r="F230" s="22">
        <f t="shared" si="57"/>
        <v>199098.45</v>
      </c>
      <c r="G230" s="22">
        <f t="shared" si="57"/>
        <v>0</v>
      </c>
      <c r="H230" s="22">
        <f t="shared" si="57"/>
        <v>0</v>
      </c>
      <c r="J230" s="11"/>
      <c r="K230" s="11"/>
    </row>
    <row r="231" spans="1:11" ht="74.25" customHeight="1" x14ac:dyDescent="0.2">
      <c r="A231" s="44" t="s">
        <v>25</v>
      </c>
      <c r="B231" s="65">
        <v>804</v>
      </c>
      <c r="C231" s="29" t="s">
        <v>174</v>
      </c>
      <c r="D231" s="29" t="s">
        <v>221</v>
      </c>
      <c r="E231" s="29" t="s">
        <v>24</v>
      </c>
      <c r="F231" s="22">
        <v>199098.45</v>
      </c>
      <c r="G231" s="22">
        <v>0</v>
      </c>
      <c r="H231" s="22">
        <v>0</v>
      </c>
      <c r="J231" s="11"/>
      <c r="K231" s="11"/>
    </row>
    <row r="232" spans="1:11" ht="51" customHeight="1" x14ac:dyDescent="0.2">
      <c r="A232" s="44" t="s">
        <v>129</v>
      </c>
      <c r="B232" s="65">
        <v>804</v>
      </c>
      <c r="C232" s="29" t="s">
        <v>174</v>
      </c>
      <c r="D232" s="29" t="s">
        <v>130</v>
      </c>
      <c r="E232" s="29"/>
      <c r="F232" s="22">
        <f t="shared" ref="F232:H234" si="58">F233</f>
        <v>0</v>
      </c>
      <c r="G232" s="22">
        <f t="shared" si="58"/>
        <v>700000</v>
      </c>
      <c r="H232" s="22">
        <f t="shared" si="58"/>
        <v>700000</v>
      </c>
      <c r="J232" s="11"/>
      <c r="K232" s="11"/>
    </row>
    <row r="233" spans="1:11" ht="63.75" customHeight="1" x14ac:dyDescent="0.2">
      <c r="A233" s="43" t="s">
        <v>222</v>
      </c>
      <c r="B233" s="65">
        <v>804</v>
      </c>
      <c r="C233" s="29" t="s">
        <v>174</v>
      </c>
      <c r="D233" s="29" t="s">
        <v>223</v>
      </c>
      <c r="E233" s="29"/>
      <c r="F233" s="22">
        <f t="shared" si="58"/>
        <v>0</v>
      </c>
      <c r="G233" s="22">
        <f t="shared" si="58"/>
        <v>700000</v>
      </c>
      <c r="H233" s="22">
        <f t="shared" si="58"/>
        <v>700000</v>
      </c>
      <c r="J233" s="11"/>
      <c r="K233" s="11"/>
    </row>
    <row r="234" spans="1:11" ht="52.5" customHeight="1" x14ac:dyDescent="0.2">
      <c r="A234" s="44" t="s">
        <v>36</v>
      </c>
      <c r="B234" s="65">
        <v>804</v>
      </c>
      <c r="C234" s="29" t="s">
        <v>174</v>
      </c>
      <c r="D234" s="29" t="s">
        <v>223</v>
      </c>
      <c r="E234" s="29" t="s">
        <v>30</v>
      </c>
      <c r="F234" s="22">
        <f t="shared" si="58"/>
        <v>0</v>
      </c>
      <c r="G234" s="22">
        <f t="shared" si="58"/>
        <v>700000</v>
      </c>
      <c r="H234" s="22">
        <f t="shared" si="58"/>
        <v>700000</v>
      </c>
      <c r="J234" s="11"/>
      <c r="K234" s="11"/>
    </row>
    <row r="235" spans="1:11" ht="36.75" customHeight="1" x14ac:dyDescent="0.2">
      <c r="A235" s="44" t="s">
        <v>25</v>
      </c>
      <c r="B235" s="65">
        <v>804</v>
      </c>
      <c r="C235" s="29" t="s">
        <v>174</v>
      </c>
      <c r="D235" s="29" t="s">
        <v>223</v>
      </c>
      <c r="E235" s="29" t="s">
        <v>24</v>
      </c>
      <c r="F235" s="22">
        <v>0</v>
      </c>
      <c r="G235" s="22">
        <v>700000</v>
      </c>
      <c r="H235" s="22">
        <v>700000</v>
      </c>
      <c r="J235" s="11"/>
      <c r="K235" s="11"/>
    </row>
    <row r="236" spans="1:11" ht="65.25" customHeight="1" x14ac:dyDescent="0.25">
      <c r="A236" s="23" t="s">
        <v>286</v>
      </c>
      <c r="B236" s="65">
        <v>804</v>
      </c>
      <c r="C236" s="29" t="s">
        <v>174</v>
      </c>
      <c r="D236" s="33" t="s">
        <v>288</v>
      </c>
      <c r="E236" s="21"/>
      <c r="F236" s="22">
        <f t="shared" ref="F236:H238" si="59">F237</f>
        <v>467005</v>
      </c>
      <c r="G236" s="22">
        <f t="shared" si="59"/>
        <v>5000000</v>
      </c>
      <c r="H236" s="22">
        <f t="shared" si="59"/>
        <v>5000000</v>
      </c>
      <c r="J236" s="11"/>
      <c r="K236" s="11"/>
    </row>
    <row r="237" spans="1:11" ht="65.25" customHeight="1" x14ac:dyDescent="0.25">
      <c r="A237" s="23" t="s">
        <v>287</v>
      </c>
      <c r="B237" s="65">
        <v>804</v>
      </c>
      <c r="C237" s="29" t="s">
        <v>174</v>
      </c>
      <c r="D237" s="33" t="s">
        <v>289</v>
      </c>
      <c r="E237" s="21"/>
      <c r="F237" s="22">
        <f t="shared" si="59"/>
        <v>467005</v>
      </c>
      <c r="G237" s="22">
        <f t="shared" si="59"/>
        <v>5000000</v>
      </c>
      <c r="H237" s="22">
        <f t="shared" si="59"/>
        <v>5000000</v>
      </c>
      <c r="J237" s="11"/>
      <c r="K237" s="11"/>
    </row>
    <row r="238" spans="1:11" ht="74.25" customHeight="1" x14ac:dyDescent="0.2">
      <c r="A238" s="26" t="s">
        <v>272</v>
      </c>
      <c r="B238" s="65">
        <v>804</v>
      </c>
      <c r="C238" s="29" t="s">
        <v>174</v>
      </c>
      <c r="D238" s="33" t="s">
        <v>289</v>
      </c>
      <c r="E238" s="21" t="s">
        <v>30</v>
      </c>
      <c r="F238" s="22">
        <f t="shared" si="59"/>
        <v>467005</v>
      </c>
      <c r="G238" s="22">
        <f t="shared" si="59"/>
        <v>5000000</v>
      </c>
      <c r="H238" s="22">
        <f t="shared" si="59"/>
        <v>5000000</v>
      </c>
      <c r="J238" s="11"/>
      <c r="K238" s="11"/>
    </row>
    <row r="239" spans="1:11" ht="69" customHeight="1" x14ac:dyDescent="0.25">
      <c r="A239" s="23" t="s">
        <v>25</v>
      </c>
      <c r="B239" s="65">
        <v>804</v>
      </c>
      <c r="C239" s="29" t="s">
        <v>174</v>
      </c>
      <c r="D239" s="33" t="s">
        <v>289</v>
      </c>
      <c r="E239" s="21" t="s">
        <v>24</v>
      </c>
      <c r="F239" s="22">
        <v>467005</v>
      </c>
      <c r="G239" s="22">
        <v>5000000</v>
      </c>
      <c r="H239" s="22">
        <v>5000000</v>
      </c>
      <c r="J239" s="11"/>
      <c r="K239" s="11"/>
    </row>
    <row r="240" spans="1:11" ht="99.75" customHeight="1" x14ac:dyDescent="0.25">
      <c r="A240" s="23" t="s">
        <v>299</v>
      </c>
      <c r="B240" s="65">
        <v>804</v>
      </c>
      <c r="C240" s="29" t="s">
        <v>174</v>
      </c>
      <c r="D240" s="33" t="s">
        <v>300</v>
      </c>
      <c r="E240" s="21"/>
      <c r="F240" s="22">
        <f>F241+F244</f>
        <v>91280482</v>
      </c>
      <c r="G240" s="22">
        <f>G241+G244</f>
        <v>0</v>
      </c>
      <c r="H240" s="22">
        <f>H241+H244</f>
        <v>0</v>
      </c>
      <c r="J240" s="11"/>
      <c r="K240" s="11"/>
    </row>
    <row r="241" spans="1:11" ht="115.5" customHeight="1" x14ac:dyDescent="0.25">
      <c r="A241" s="23" t="s">
        <v>312</v>
      </c>
      <c r="B241" s="65">
        <v>804</v>
      </c>
      <c r="C241" s="29" t="s">
        <v>174</v>
      </c>
      <c r="D241" s="33" t="s">
        <v>303</v>
      </c>
      <c r="E241" s="21"/>
      <c r="F241" s="22">
        <f t="shared" ref="F241:H242" si="60">F242</f>
        <v>80743000</v>
      </c>
      <c r="G241" s="22">
        <f t="shared" si="60"/>
        <v>0</v>
      </c>
      <c r="H241" s="22">
        <f t="shared" si="60"/>
        <v>0</v>
      </c>
      <c r="J241" s="11"/>
      <c r="K241" s="11"/>
    </row>
    <row r="242" spans="1:11" ht="69" customHeight="1" x14ac:dyDescent="0.2">
      <c r="A242" s="26" t="s">
        <v>272</v>
      </c>
      <c r="B242" s="65">
        <v>804</v>
      </c>
      <c r="C242" s="29" t="s">
        <v>174</v>
      </c>
      <c r="D242" s="33" t="s">
        <v>303</v>
      </c>
      <c r="E242" s="21" t="s">
        <v>30</v>
      </c>
      <c r="F242" s="22">
        <f t="shared" si="60"/>
        <v>80743000</v>
      </c>
      <c r="G242" s="22">
        <f t="shared" si="60"/>
        <v>0</v>
      </c>
      <c r="H242" s="22">
        <f t="shared" si="60"/>
        <v>0</v>
      </c>
      <c r="J242" s="11"/>
      <c r="K242" s="11"/>
    </row>
    <row r="243" spans="1:11" ht="69" customHeight="1" x14ac:dyDescent="0.25">
      <c r="A243" s="23" t="s">
        <v>25</v>
      </c>
      <c r="B243" s="65">
        <v>804</v>
      </c>
      <c r="C243" s="29" t="s">
        <v>174</v>
      </c>
      <c r="D243" s="33" t="s">
        <v>303</v>
      </c>
      <c r="E243" s="21" t="s">
        <v>24</v>
      </c>
      <c r="F243" s="22">
        <v>80743000</v>
      </c>
      <c r="G243" s="22">
        <v>0</v>
      </c>
      <c r="H243" s="22">
        <v>0</v>
      </c>
      <c r="J243" s="11"/>
      <c r="K243" s="11"/>
    </row>
    <row r="244" spans="1:11" ht="218.25" customHeight="1" x14ac:dyDescent="0.25">
      <c r="A244" s="23" t="s">
        <v>301</v>
      </c>
      <c r="B244" s="65">
        <v>804</v>
      </c>
      <c r="C244" s="29" t="s">
        <v>174</v>
      </c>
      <c r="D244" s="33" t="s">
        <v>302</v>
      </c>
      <c r="E244" s="21"/>
      <c r="F244" s="22">
        <f t="shared" ref="F244:H245" si="61">F245</f>
        <v>10537482</v>
      </c>
      <c r="G244" s="22">
        <f t="shared" si="61"/>
        <v>0</v>
      </c>
      <c r="H244" s="22">
        <f t="shared" si="61"/>
        <v>0</v>
      </c>
      <c r="J244" s="11"/>
      <c r="K244" s="11"/>
    </row>
    <row r="245" spans="1:11" ht="69" customHeight="1" x14ac:dyDescent="0.2">
      <c r="A245" s="26" t="s">
        <v>272</v>
      </c>
      <c r="B245" s="65">
        <v>804</v>
      </c>
      <c r="C245" s="29" t="s">
        <v>174</v>
      </c>
      <c r="D245" s="33" t="s">
        <v>302</v>
      </c>
      <c r="E245" s="21" t="s">
        <v>30</v>
      </c>
      <c r="F245" s="22">
        <f t="shared" si="61"/>
        <v>10537482</v>
      </c>
      <c r="G245" s="22">
        <f t="shared" si="61"/>
        <v>0</v>
      </c>
      <c r="H245" s="22">
        <f t="shared" si="61"/>
        <v>0</v>
      </c>
      <c r="J245" s="11"/>
      <c r="K245" s="11"/>
    </row>
    <row r="246" spans="1:11" ht="69" customHeight="1" x14ac:dyDescent="0.25">
      <c r="A246" s="23" t="s">
        <v>25</v>
      </c>
      <c r="B246" s="65">
        <v>804</v>
      </c>
      <c r="C246" s="29" t="s">
        <v>174</v>
      </c>
      <c r="D246" s="33" t="s">
        <v>302</v>
      </c>
      <c r="E246" s="21" t="s">
        <v>24</v>
      </c>
      <c r="F246" s="22">
        <v>10537482</v>
      </c>
      <c r="G246" s="22">
        <v>0</v>
      </c>
      <c r="H246" s="22">
        <v>0</v>
      </c>
      <c r="J246" s="11"/>
      <c r="K246" s="11"/>
    </row>
    <row r="247" spans="1:11" ht="192" customHeight="1" x14ac:dyDescent="0.25">
      <c r="A247" s="23" t="s">
        <v>319</v>
      </c>
      <c r="B247" s="65">
        <v>804</v>
      </c>
      <c r="C247" s="29" t="s">
        <v>174</v>
      </c>
      <c r="D247" s="33" t="s">
        <v>320</v>
      </c>
      <c r="E247" s="21"/>
      <c r="F247" s="22">
        <f>F248+F258+F268</f>
        <v>5776374</v>
      </c>
      <c r="G247" s="22">
        <f>G248+G258+G268</f>
        <v>0</v>
      </c>
      <c r="H247" s="22">
        <f>H248+H258+H268</f>
        <v>0</v>
      </c>
      <c r="J247" s="11"/>
      <c r="K247" s="11"/>
    </row>
    <row r="248" spans="1:11" ht="69" customHeight="1" x14ac:dyDescent="0.25">
      <c r="A248" s="23" t="s">
        <v>321</v>
      </c>
      <c r="B248" s="65">
        <v>804</v>
      </c>
      <c r="C248" s="29" t="s">
        <v>174</v>
      </c>
      <c r="D248" s="33" t="s">
        <v>322</v>
      </c>
      <c r="E248" s="21"/>
      <c r="F248" s="28">
        <f>F249+F252+F255</f>
        <v>1784750</v>
      </c>
      <c r="G248" s="22">
        <f>G249+G252+G255</f>
        <v>0</v>
      </c>
      <c r="H248" s="22">
        <f>H249+H252+H255</f>
        <v>0</v>
      </c>
      <c r="J248" s="11"/>
      <c r="K248" s="11"/>
    </row>
    <row r="249" spans="1:11" ht="98.25" customHeight="1" x14ac:dyDescent="0.25">
      <c r="A249" s="23" t="s">
        <v>323</v>
      </c>
      <c r="B249" s="65">
        <v>804</v>
      </c>
      <c r="C249" s="29" t="s">
        <v>174</v>
      </c>
      <c r="D249" s="33" t="s">
        <v>324</v>
      </c>
      <c r="E249" s="21"/>
      <c r="F249" s="28">
        <f t="shared" ref="F249:H250" si="62">F250</f>
        <v>1338562.5</v>
      </c>
      <c r="G249" s="22">
        <f t="shared" si="62"/>
        <v>0</v>
      </c>
      <c r="H249" s="22">
        <f t="shared" si="62"/>
        <v>0</v>
      </c>
      <c r="J249" s="11"/>
      <c r="K249" s="11"/>
    </row>
    <row r="250" spans="1:11" ht="47.25" customHeight="1" x14ac:dyDescent="0.25">
      <c r="A250" s="23" t="s">
        <v>36</v>
      </c>
      <c r="B250" s="65">
        <v>804</v>
      </c>
      <c r="C250" s="29" t="s">
        <v>174</v>
      </c>
      <c r="D250" s="33" t="s">
        <v>324</v>
      </c>
      <c r="E250" s="21" t="s">
        <v>30</v>
      </c>
      <c r="F250" s="28">
        <f t="shared" si="62"/>
        <v>1338562.5</v>
      </c>
      <c r="G250" s="22">
        <f t="shared" si="62"/>
        <v>0</v>
      </c>
      <c r="H250" s="22">
        <f t="shared" si="62"/>
        <v>0</v>
      </c>
      <c r="J250" s="11"/>
      <c r="K250" s="11"/>
    </row>
    <row r="251" spans="1:11" ht="69" customHeight="1" x14ac:dyDescent="0.25">
      <c r="A251" s="23" t="s">
        <v>25</v>
      </c>
      <c r="B251" s="65">
        <v>804</v>
      </c>
      <c r="C251" s="29" t="s">
        <v>174</v>
      </c>
      <c r="D251" s="33" t="s">
        <v>324</v>
      </c>
      <c r="E251" s="21" t="s">
        <v>24</v>
      </c>
      <c r="F251" s="28">
        <v>1338562.5</v>
      </c>
      <c r="G251" s="22">
        <v>0</v>
      </c>
      <c r="H251" s="22">
        <v>0</v>
      </c>
      <c r="J251" s="11"/>
      <c r="K251" s="11"/>
    </row>
    <row r="252" spans="1:11" ht="120" customHeight="1" x14ac:dyDescent="0.25">
      <c r="A252" s="23" t="s">
        <v>325</v>
      </c>
      <c r="B252" s="65">
        <v>804</v>
      </c>
      <c r="C252" s="29" t="s">
        <v>174</v>
      </c>
      <c r="D252" s="33" t="s">
        <v>326</v>
      </c>
      <c r="E252" s="21"/>
      <c r="F252" s="28">
        <f t="shared" ref="F252:H253" si="63">F253</f>
        <v>142780</v>
      </c>
      <c r="G252" s="22">
        <f t="shared" si="63"/>
        <v>0</v>
      </c>
      <c r="H252" s="22">
        <f t="shared" si="63"/>
        <v>0</v>
      </c>
      <c r="J252" s="11"/>
      <c r="K252" s="11"/>
    </row>
    <row r="253" spans="1:11" ht="50.25" customHeight="1" x14ac:dyDescent="0.25">
      <c r="A253" s="23" t="s">
        <v>36</v>
      </c>
      <c r="B253" s="65">
        <v>804</v>
      </c>
      <c r="C253" s="29" t="s">
        <v>174</v>
      </c>
      <c r="D253" s="33" t="s">
        <v>326</v>
      </c>
      <c r="E253" s="21" t="s">
        <v>30</v>
      </c>
      <c r="F253" s="28">
        <f t="shared" si="63"/>
        <v>142780</v>
      </c>
      <c r="G253" s="22">
        <f t="shared" si="63"/>
        <v>0</v>
      </c>
      <c r="H253" s="22">
        <f t="shared" si="63"/>
        <v>0</v>
      </c>
      <c r="J253" s="11"/>
      <c r="K253" s="11"/>
    </row>
    <row r="254" spans="1:11" ht="69" customHeight="1" x14ac:dyDescent="0.25">
      <c r="A254" s="23" t="s">
        <v>25</v>
      </c>
      <c r="B254" s="65">
        <v>804</v>
      </c>
      <c r="C254" s="29" t="s">
        <v>174</v>
      </c>
      <c r="D254" s="33" t="s">
        <v>326</v>
      </c>
      <c r="E254" s="21" t="s">
        <v>24</v>
      </c>
      <c r="F254" s="28">
        <v>142780</v>
      </c>
      <c r="G254" s="22">
        <v>0</v>
      </c>
      <c r="H254" s="22">
        <v>0</v>
      </c>
      <c r="J254" s="11"/>
      <c r="K254" s="11"/>
    </row>
    <row r="255" spans="1:11" ht="251.25" customHeight="1" x14ac:dyDescent="0.25">
      <c r="A255" s="23" t="s">
        <v>327</v>
      </c>
      <c r="B255" s="65">
        <v>804</v>
      </c>
      <c r="C255" s="29" t="s">
        <v>174</v>
      </c>
      <c r="D255" s="33" t="s">
        <v>328</v>
      </c>
      <c r="E255" s="21"/>
      <c r="F255" s="28">
        <f t="shared" ref="F255:H256" si="64">F256</f>
        <v>303407.5</v>
      </c>
      <c r="G255" s="22">
        <f t="shared" si="64"/>
        <v>0</v>
      </c>
      <c r="H255" s="22">
        <f t="shared" si="64"/>
        <v>0</v>
      </c>
      <c r="J255" s="11"/>
      <c r="K255" s="11"/>
    </row>
    <row r="256" spans="1:11" ht="52.5" customHeight="1" x14ac:dyDescent="0.25">
      <c r="A256" s="23" t="s">
        <v>36</v>
      </c>
      <c r="B256" s="65">
        <v>804</v>
      </c>
      <c r="C256" s="29" t="s">
        <v>174</v>
      </c>
      <c r="D256" s="33" t="s">
        <v>328</v>
      </c>
      <c r="E256" s="21" t="s">
        <v>30</v>
      </c>
      <c r="F256" s="28">
        <f t="shared" si="64"/>
        <v>303407.5</v>
      </c>
      <c r="G256" s="22">
        <f t="shared" si="64"/>
        <v>0</v>
      </c>
      <c r="H256" s="22">
        <f t="shared" si="64"/>
        <v>0</v>
      </c>
      <c r="J256" s="11"/>
      <c r="K256" s="11"/>
    </row>
    <row r="257" spans="1:11" ht="69" customHeight="1" x14ac:dyDescent="0.25">
      <c r="A257" s="23" t="s">
        <v>25</v>
      </c>
      <c r="B257" s="65">
        <v>804</v>
      </c>
      <c r="C257" s="29" t="s">
        <v>174</v>
      </c>
      <c r="D257" s="33" t="s">
        <v>328</v>
      </c>
      <c r="E257" s="21" t="s">
        <v>24</v>
      </c>
      <c r="F257" s="28">
        <v>303407.5</v>
      </c>
      <c r="G257" s="22">
        <v>0</v>
      </c>
      <c r="H257" s="22">
        <v>0</v>
      </c>
      <c r="J257" s="11"/>
      <c r="K257" s="11"/>
    </row>
    <row r="258" spans="1:11" ht="85.5" customHeight="1" x14ac:dyDescent="0.25">
      <c r="A258" s="23" t="s">
        <v>329</v>
      </c>
      <c r="B258" s="65">
        <v>804</v>
      </c>
      <c r="C258" s="29" t="s">
        <v>174</v>
      </c>
      <c r="D258" s="33" t="s">
        <v>330</v>
      </c>
      <c r="E258" s="21"/>
      <c r="F258" s="28">
        <f>F259+F262+F265</f>
        <v>2500000</v>
      </c>
      <c r="G258" s="22">
        <f>G259+G262+G265</f>
        <v>0</v>
      </c>
      <c r="H258" s="22">
        <f>H259+H262+H265</f>
        <v>0</v>
      </c>
      <c r="J258" s="11"/>
      <c r="K258" s="11"/>
    </row>
    <row r="259" spans="1:11" ht="99.75" customHeight="1" x14ac:dyDescent="0.25">
      <c r="A259" s="23" t="s">
        <v>323</v>
      </c>
      <c r="B259" s="65">
        <v>804</v>
      </c>
      <c r="C259" s="29" t="s">
        <v>174</v>
      </c>
      <c r="D259" s="33" t="s">
        <v>331</v>
      </c>
      <c r="E259" s="21"/>
      <c r="F259" s="28">
        <f t="shared" ref="F259:H260" si="65">F260</f>
        <v>1875000</v>
      </c>
      <c r="G259" s="22">
        <f t="shared" si="65"/>
        <v>0</v>
      </c>
      <c r="H259" s="22">
        <f t="shared" si="65"/>
        <v>0</v>
      </c>
      <c r="J259" s="11"/>
      <c r="K259" s="11"/>
    </row>
    <row r="260" spans="1:11" ht="50.25" customHeight="1" x14ac:dyDescent="0.25">
      <c r="A260" s="23" t="s">
        <v>36</v>
      </c>
      <c r="B260" s="65">
        <v>804</v>
      </c>
      <c r="C260" s="29" t="s">
        <v>174</v>
      </c>
      <c r="D260" s="33" t="s">
        <v>331</v>
      </c>
      <c r="E260" s="21" t="s">
        <v>30</v>
      </c>
      <c r="F260" s="28">
        <f t="shared" si="65"/>
        <v>1875000</v>
      </c>
      <c r="G260" s="22">
        <f t="shared" si="65"/>
        <v>0</v>
      </c>
      <c r="H260" s="22">
        <f t="shared" si="65"/>
        <v>0</v>
      </c>
      <c r="J260" s="11"/>
      <c r="K260" s="11"/>
    </row>
    <row r="261" spans="1:11" ht="69" customHeight="1" x14ac:dyDescent="0.25">
      <c r="A261" s="23" t="s">
        <v>25</v>
      </c>
      <c r="B261" s="65">
        <v>804</v>
      </c>
      <c r="C261" s="29" t="s">
        <v>174</v>
      </c>
      <c r="D261" s="33" t="s">
        <v>331</v>
      </c>
      <c r="E261" s="21" t="s">
        <v>24</v>
      </c>
      <c r="F261" s="28">
        <v>1875000</v>
      </c>
      <c r="G261" s="22">
        <v>0</v>
      </c>
      <c r="H261" s="22">
        <v>0</v>
      </c>
      <c r="J261" s="11"/>
      <c r="K261" s="11"/>
    </row>
    <row r="262" spans="1:11" ht="114.75" customHeight="1" x14ac:dyDescent="0.25">
      <c r="A262" s="23" t="s">
        <v>325</v>
      </c>
      <c r="B262" s="65">
        <v>804</v>
      </c>
      <c r="C262" s="29" t="s">
        <v>174</v>
      </c>
      <c r="D262" s="33" t="s">
        <v>332</v>
      </c>
      <c r="E262" s="21"/>
      <c r="F262" s="28">
        <f t="shared" ref="F262:H263" si="66">F263</f>
        <v>200000</v>
      </c>
      <c r="G262" s="22">
        <f t="shared" si="66"/>
        <v>0</v>
      </c>
      <c r="H262" s="22">
        <f t="shared" si="66"/>
        <v>0</v>
      </c>
      <c r="J262" s="11"/>
      <c r="K262" s="11"/>
    </row>
    <row r="263" spans="1:11" ht="50.25" customHeight="1" x14ac:dyDescent="0.25">
      <c r="A263" s="23" t="s">
        <v>36</v>
      </c>
      <c r="B263" s="65">
        <v>804</v>
      </c>
      <c r="C263" s="29" t="s">
        <v>174</v>
      </c>
      <c r="D263" s="33" t="s">
        <v>332</v>
      </c>
      <c r="E263" s="21" t="s">
        <v>30</v>
      </c>
      <c r="F263" s="28">
        <f t="shared" si="66"/>
        <v>200000</v>
      </c>
      <c r="G263" s="22">
        <f t="shared" si="66"/>
        <v>0</v>
      </c>
      <c r="H263" s="22">
        <f t="shared" si="66"/>
        <v>0</v>
      </c>
      <c r="J263" s="11"/>
      <c r="K263" s="11"/>
    </row>
    <row r="264" spans="1:11" ht="69" customHeight="1" x14ac:dyDescent="0.25">
      <c r="A264" s="23" t="s">
        <v>25</v>
      </c>
      <c r="B264" s="65">
        <v>804</v>
      </c>
      <c r="C264" s="29" t="s">
        <v>174</v>
      </c>
      <c r="D264" s="33" t="s">
        <v>332</v>
      </c>
      <c r="E264" s="21" t="s">
        <v>24</v>
      </c>
      <c r="F264" s="28">
        <v>200000</v>
      </c>
      <c r="G264" s="22">
        <v>0</v>
      </c>
      <c r="H264" s="22">
        <v>0</v>
      </c>
      <c r="J264" s="11"/>
      <c r="K264" s="11"/>
    </row>
    <row r="265" spans="1:11" ht="246" customHeight="1" x14ac:dyDescent="0.25">
      <c r="A265" s="23" t="s">
        <v>327</v>
      </c>
      <c r="B265" s="65">
        <v>804</v>
      </c>
      <c r="C265" s="29" t="s">
        <v>174</v>
      </c>
      <c r="D265" s="33" t="s">
        <v>333</v>
      </c>
      <c r="E265" s="21"/>
      <c r="F265" s="28">
        <f t="shared" ref="F265:H266" si="67">F266</f>
        <v>425000</v>
      </c>
      <c r="G265" s="22">
        <f t="shared" si="67"/>
        <v>0</v>
      </c>
      <c r="H265" s="22">
        <f t="shared" si="67"/>
        <v>0</v>
      </c>
      <c r="J265" s="11"/>
      <c r="K265" s="11"/>
    </row>
    <row r="266" spans="1:11" ht="50.25" customHeight="1" x14ac:dyDescent="0.25">
      <c r="A266" s="23" t="s">
        <v>36</v>
      </c>
      <c r="B266" s="65">
        <v>804</v>
      </c>
      <c r="C266" s="29" t="s">
        <v>174</v>
      </c>
      <c r="D266" s="33" t="s">
        <v>333</v>
      </c>
      <c r="E266" s="21" t="s">
        <v>30</v>
      </c>
      <c r="F266" s="28">
        <f t="shared" si="67"/>
        <v>425000</v>
      </c>
      <c r="G266" s="22">
        <f t="shared" si="67"/>
        <v>0</v>
      </c>
      <c r="H266" s="22">
        <f t="shared" si="67"/>
        <v>0</v>
      </c>
      <c r="J266" s="11"/>
      <c r="K266" s="11"/>
    </row>
    <row r="267" spans="1:11" ht="69" customHeight="1" x14ac:dyDescent="0.25">
      <c r="A267" s="23" t="s">
        <v>25</v>
      </c>
      <c r="B267" s="65">
        <v>804</v>
      </c>
      <c r="C267" s="29" t="s">
        <v>174</v>
      </c>
      <c r="D267" s="33" t="s">
        <v>333</v>
      </c>
      <c r="E267" s="21" t="s">
        <v>24</v>
      </c>
      <c r="F267" s="28">
        <v>425000</v>
      </c>
      <c r="G267" s="22">
        <v>0</v>
      </c>
      <c r="H267" s="22">
        <v>0</v>
      </c>
      <c r="J267" s="11"/>
      <c r="K267" s="11"/>
    </row>
    <row r="268" spans="1:11" ht="87" customHeight="1" x14ac:dyDescent="0.25">
      <c r="A268" s="23" t="s">
        <v>334</v>
      </c>
      <c r="B268" s="65">
        <v>804</v>
      </c>
      <c r="C268" s="29" t="s">
        <v>174</v>
      </c>
      <c r="D268" s="34" t="s">
        <v>335</v>
      </c>
      <c r="E268" s="34"/>
      <c r="F268" s="28">
        <f>F269+F272+F275</f>
        <v>1491624</v>
      </c>
      <c r="G268" s="22">
        <f>G269+G272+G275</f>
        <v>0</v>
      </c>
      <c r="H268" s="22">
        <f>H269+H272+H275</f>
        <v>0</v>
      </c>
      <c r="J268" s="11"/>
      <c r="K268" s="11"/>
    </row>
    <row r="269" spans="1:11" ht="101.25" customHeight="1" x14ac:dyDescent="0.25">
      <c r="A269" s="23" t="s">
        <v>323</v>
      </c>
      <c r="B269" s="65">
        <v>804</v>
      </c>
      <c r="C269" s="29" t="s">
        <v>174</v>
      </c>
      <c r="D269" s="34" t="s">
        <v>336</v>
      </c>
      <c r="E269" s="34"/>
      <c r="F269" s="28">
        <f t="shared" ref="F269:H270" si="68">F270</f>
        <v>1118718</v>
      </c>
      <c r="G269" s="22">
        <f t="shared" si="68"/>
        <v>0</v>
      </c>
      <c r="H269" s="22">
        <f t="shared" si="68"/>
        <v>0</v>
      </c>
      <c r="J269" s="11"/>
      <c r="K269" s="11"/>
    </row>
    <row r="270" spans="1:11" ht="49.5" customHeight="1" x14ac:dyDescent="0.25">
      <c r="A270" s="23" t="s">
        <v>36</v>
      </c>
      <c r="B270" s="65">
        <v>804</v>
      </c>
      <c r="C270" s="29" t="s">
        <v>174</v>
      </c>
      <c r="D270" s="34" t="s">
        <v>336</v>
      </c>
      <c r="E270" s="34" t="s">
        <v>30</v>
      </c>
      <c r="F270" s="28">
        <f t="shared" si="68"/>
        <v>1118718</v>
      </c>
      <c r="G270" s="22">
        <f t="shared" si="68"/>
        <v>0</v>
      </c>
      <c r="H270" s="22">
        <f t="shared" si="68"/>
        <v>0</v>
      </c>
      <c r="J270" s="11"/>
      <c r="K270" s="11"/>
    </row>
    <row r="271" spans="1:11" ht="69" customHeight="1" x14ac:dyDescent="0.25">
      <c r="A271" s="23" t="s">
        <v>25</v>
      </c>
      <c r="B271" s="65">
        <v>804</v>
      </c>
      <c r="C271" s="29" t="s">
        <v>174</v>
      </c>
      <c r="D271" s="34" t="s">
        <v>336</v>
      </c>
      <c r="E271" s="34" t="s">
        <v>24</v>
      </c>
      <c r="F271" s="28">
        <v>1118718</v>
      </c>
      <c r="G271" s="22">
        <v>0</v>
      </c>
      <c r="H271" s="22">
        <v>0</v>
      </c>
      <c r="J271" s="11"/>
      <c r="K271" s="11"/>
    </row>
    <row r="272" spans="1:11" ht="119.25" customHeight="1" x14ac:dyDescent="0.25">
      <c r="A272" s="23" t="s">
        <v>325</v>
      </c>
      <c r="B272" s="65">
        <v>804</v>
      </c>
      <c r="C272" s="29" t="s">
        <v>174</v>
      </c>
      <c r="D272" s="34" t="s">
        <v>337</v>
      </c>
      <c r="E272" s="34"/>
      <c r="F272" s="28">
        <f t="shared" ref="F272:H273" si="69">F273</f>
        <v>119329.92</v>
      </c>
      <c r="G272" s="22">
        <f t="shared" si="69"/>
        <v>0</v>
      </c>
      <c r="H272" s="22">
        <f t="shared" si="69"/>
        <v>0</v>
      </c>
      <c r="J272" s="11"/>
      <c r="K272" s="11"/>
    </row>
    <row r="273" spans="1:11" ht="53.25" customHeight="1" x14ac:dyDescent="0.25">
      <c r="A273" s="23" t="s">
        <v>36</v>
      </c>
      <c r="B273" s="65">
        <v>804</v>
      </c>
      <c r="C273" s="29" t="s">
        <v>174</v>
      </c>
      <c r="D273" s="34" t="s">
        <v>337</v>
      </c>
      <c r="E273" s="34" t="s">
        <v>30</v>
      </c>
      <c r="F273" s="28">
        <f t="shared" si="69"/>
        <v>119329.92</v>
      </c>
      <c r="G273" s="22">
        <f t="shared" si="69"/>
        <v>0</v>
      </c>
      <c r="H273" s="22">
        <f t="shared" si="69"/>
        <v>0</v>
      </c>
      <c r="J273" s="11"/>
      <c r="K273" s="11"/>
    </row>
    <row r="274" spans="1:11" ht="69" customHeight="1" x14ac:dyDescent="0.25">
      <c r="A274" s="23" t="s">
        <v>25</v>
      </c>
      <c r="B274" s="65">
        <v>804</v>
      </c>
      <c r="C274" s="29" t="s">
        <v>174</v>
      </c>
      <c r="D274" s="34" t="s">
        <v>337</v>
      </c>
      <c r="E274" s="34" t="s">
        <v>24</v>
      </c>
      <c r="F274" s="28">
        <v>119329.92</v>
      </c>
      <c r="G274" s="22">
        <v>0</v>
      </c>
      <c r="H274" s="22">
        <v>0</v>
      </c>
      <c r="J274" s="11"/>
      <c r="K274" s="11"/>
    </row>
    <row r="275" spans="1:11" ht="251.25" customHeight="1" x14ac:dyDescent="0.25">
      <c r="A275" s="23" t="s">
        <v>327</v>
      </c>
      <c r="B275" s="65">
        <v>804</v>
      </c>
      <c r="C275" s="29" t="s">
        <v>174</v>
      </c>
      <c r="D275" s="34" t="s">
        <v>338</v>
      </c>
      <c r="E275" s="34"/>
      <c r="F275" s="28">
        <f t="shared" ref="F275:H276" si="70">F276</f>
        <v>253576.08</v>
      </c>
      <c r="G275" s="22">
        <f t="shared" si="70"/>
        <v>0</v>
      </c>
      <c r="H275" s="22">
        <f t="shared" si="70"/>
        <v>0</v>
      </c>
      <c r="J275" s="11"/>
      <c r="K275" s="11"/>
    </row>
    <row r="276" spans="1:11" ht="50.25" customHeight="1" x14ac:dyDescent="0.25">
      <c r="A276" s="23" t="s">
        <v>36</v>
      </c>
      <c r="B276" s="65">
        <v>804</v>
      </c>
      <c r="C276" s="29" t="s">
        <v>174</v>
      </c>
      <c r="D276" s="34" t="s">
        <v>338</v>
      </c>
      <c r="E276" s="34" t="s">
        <v>30</v>
      </c>
      <c r="F276" s="28">
        <f t="shared" si="70"/>
        <v>253576.08</v>
      </c>
      <c r="G276" s="22">
        <f t="shared" si="70"/>
        <v>0</v>
      </c>
      <c r="H276" s="22">
        <f t="shared" si="70"/>
        <v>0</v>
      </c>
      <c r="J276" s="11"/>
      <c r="K276" s="11"/>
    </row>
    <row r="277" spans="1:11" ht="69" customHeight="1" x14ac:dyDescent="0.25">
      <c r="A277" s="23" t="s">
        <v>25</v>
      </c>
      <c r="B277" s="65">
        <v>804</v>
      </c>
      <c r="C277" s="29" t="s">
        <v>174</v>
      </c>
      <c r="D277" s="34" t="s">
        <v>338</v>
      </c>
      <c r="E277" s="34" t="s">
        <v>24</v>
      </c>
      <c r="F277" s="28">
        <v>253576.08</v>
      </c>
      <c r="G277" s="22">
        <v>0</v>
      </c>
      <c r="H277" s="22">
        <v>0</v>
      </c>
      <c r="J277" s="11"/>
      <c r="K277" s="11"/>
    </row>
    <row r="278" spans="1:11" ht="49.5" x14ac:dyDescent="0.2">
      <c r="A278" s="79" t="s">
        <v>211</v>
      </c>
      <c r="B278" s="64">
        <v>804</v>
      </c>
      <c r="C278" s="31" t="s">
        <v>210</v>
      </c>
      <c r="D278" s="31"/>
      <c r="E278" s="31"/>
      <c r="F278" s="90">
        <f>F279</f>
        <v>2217272.8199999998</v>
      </c>
      <c r="G278" s="19">
        <f>G279</f>
        <v>2077000</v>
      </c>
      <c r="H278" s="19">
        <f>H279</f>
        <v>2077000</v>
      </c>
    </row>
    <row r="279" spans="1:11" ht="53.25" customHeight="1" x14ac:dyDescent="0.2">
      <c r="A279" s="43" t="s">
        <v>19</v>
      </c>
      <c r="B279" s="65">
        <v>804</v>
      </c>
      <c r="C279" s="29" t="s">
        <v>210</v>
      </c>
      <c r="D279" s="29" t="s">
        <v>44</v>
      </c>
      <c r="E279" s="29"/>
      <c r="F279" s="28">
        <f t="shared" ref="F279:H282" si="71">F280</f>
        <v>2217272.8199999998</v>
      </c>
      <c r="G279" s="22">
        <f t="shared" si="71"/>
        <v>2077000</v>
      </c>
      <c r="H279" s="22">
        <f t="shared" si="71"/>
        <v>2077000</v>
      </c>
    </row>
    <row r="280" spans="1:11" ht="33" x14ac:dyDescent="0.2">
      <c r="A280" s="43" t="s">
        <v>61</v>
      </c>
      <c r="B280" s="65">
        <v>804</v>
      </c>
      <c r="C280" s="29" t="s">
        <v>210</v>
      </c>
      <c r="D280" s="29" t="s">
        <v>62</v>
      </c>
      <c r="E280" s="29"/>
      <c r="F280" s="28">
        <f t="shared" si="71"/>
        <v>2217272.8199999998</v>
      </c>
      <c r="G280" s="22">
        <f t="shared" si="71"/>
        <v>2077000</v>
      </c>
      <c r="H280" s="22">
        <f t="shared" si="71"/>
        <v>2077000</v>
      </c>
    </row>
    <row r="281" spans="1:11" ht="49.5" x14ac:dyDescent="0.2">
      <c r="A281" s="43" t="s">
        <v>63</v>
      </c>
      <c r="B281" s="65">
        <v>804</v>
      </c>
      <c r="C281" s="29" t="s">
        <v>210</v>
      </c>
      <c r="D281" s="29" t="s">
        <v>195</v>
      </c>
      <c r="E281" s="29"/>
      <c r="F281" s="28">
        <f t="shared" si="71"/>
        <v>2217272.8199999998</v>
      </c>
      <c r="G281" s="22">
        <f t="shared" si="71"/>
        <v>2077000</v>
      </c>
      <c r="H281" s="22">
        <f t="shared" si="71"/>
        <v>2077000</v>
      </c>
    </row>
    <row r="282" spans="1:11" ht="49.5" x14ac:dyDescent="0.2">
      <c r="A282" s="43" t="s">
        <v>36</v>
      </c>
      <c r="B282" s="65">
        <v>804</v>
      </c>
      <c r="C282" s="29" t="s">
        <v>210</v>
      </c>
      <c r="D282" s="29" t="s">
        <v>195</v>
      </c>
      <c r="E282" s="29" t="s">
        <v>30</v>
      </c>
      <c r="F282" s="28">
        <f t="shared" si="71"/>
        <v>2217272.8199999998</v>
      </c>
      <c r="G282" s="22">
        <f t="shared" si="71"/>
        <v>2077000</v>
      </c>
      <c r="H282" s="22">
        <f t="shared" si="71"/>
        <v>2077000</v>
      </c>
    </row>
    <row r="283" spans="1:11" ht="66" x14ac:dyDescent="0.2">
      <c r="A283" s="44" t="s">
        <v>25</v>
      </c>
      <c r="B283" s="65">
        <v>804</v>
      </c>
      <c r="C283" s="29" t="s">
        <v>210</v>
      </c>
      <c r="D283" s="29" t="s">
        <v>195</v>
      </c>
      <c r="E283" s="29" t="s">
        <v>24</v>
      </c>
      <c r="F283" s="28">
        <v>2217272.8199999998</v>
      </c>
      <c r="G283" s="22">
        <v>2077000</v>
      </c>
      <c r="H283" s="22">
        <v>2077000</v>
      </c>
    </row>
    <row r="284" spans="1:11" ht="22.5" customHeight="1" x14ac:dyDescent="0.2">
      <c r="A284" s="79" t="s">
        <v>175</v>
      </c>
      <c r="B284" s="64">
        <v>804</v>
      </c>
      <c r="C284" s="31" t="s">
        <v>176</v>
      </c>
      <c r="D284" s="31"/>
      <c r="E284" s="31"/>
      <c r="F284" s="19">
        <f>F286</f>
        <v>21750000</v>
      </c>
      <c r="G284" s="19">
        <f t="shared" ref="G284:H284" si="72">G286</f>
        <v>19300000</v>
      </c>
      <c r="H284" s="19">
        <f t="shared" si="72"/>
        <v>19300000</v>
      </c>
    </row>
    <row r="285" spans="1:11" ht="16.5" x14ac:dyDescent="0.2">
      <c r="A285" s="79" t="s">
        <v>177</v>
      </c>
      <c r="B285" s="64">
        <v>804</v>
      </c>
      <c r="C285" s="31" t="s">
        <v>178</v>
      </c>
      <c r="D285" s="31"/>
      <c r="E285" s="31"/>
      <c r="F285" s="19">
        <f>F286</f>
        <v>21750000</v>
      </c>
      <c r="G285" s="19">
        <f t="shared" ref="G285:H285" si="73">G286</f>
        <v>19300000</v>
      </c>
      <c r="H285" s="19">
        <f t="shared" si="73"/>
        <v>19300000</v>
      </c>
    </row>
    <row r="286" spans="1:11" ht="115.5" x14ac:dyDescent="0.2">
      <c r="A286" s="43" t="s">
        <v>191</v>
      </c>
      <c r="B286" s="65">
        <v>804</v>
      </c>
      <c r="C286" s="35" t="s">
        <v>178</v>
      </c>
      <c r="D286" s="29" t="s">
        <v>52</v>
      </c>
      <c r="E286" s="29"/>
      <c r="F286" s="22">
        <f>F287+F291</f>
        <v>21750000</v>
      </c>
      <c r="G286" s="22">
        <f>G287+G291</f>
        <v>19300000</v>
      </c>
      <c r="H286" s="22">
        <f>H287+H291</f>
        <v>19300000</v>
      </c>
    </row>
    <row r="287" spans="1:11" ht="49.5" x14ac:dyDescent="0.2">
      <c r="A287" s="43" t="s">
        <v>119</v>
      </c>
      <c r="B287" s="65">
        <v>804</v>
      </c>
      <c r="C287" s="35" t="s">
        <v>178</v>
      </c>
      <c r="D287" s="29" t="s">
        <v>120</v>
      </c>
      <c r="E287" s="29"/>
      <c r="F287" s="22">
        <f t="shared" ref="F287:H289" si="74">F288</f>
        <v>14850000</v>
      </c>
      <c r="G287" s="22">
        <f t="shared" si="74"/>
        <v>13500000</v>
      </c>
      <c r="H287" s="22">
        <f t="shared" si="74"/>
        <v>13500000</v>
      </c>
    </row>
    <row r="288" spans="1:11" ht="16.5" x14ac:dyDescent="0.2">
      <c r="A288" s="43" t="s">
        <v>41</v>
      </c>
      <c r="B288" s="65">
        <v>804</v>
      </c>
      <c r="C288" s="35" t="s">
        <v>178</v>
      </c>
      <c r="D288" s="29" t="s">
        <v>121</v>
      </c>
      <c r="E288" s="29"/>
      <c r="F288" s="22">
        <f>F289</f>
        <v>14850000</v>
      </c>
      <c r="G288" s="22">
        <f t="shared" si="74"/>
        <v>13500000</v>
      </c>
      <c r="H288" s="22">
        <f t="shared" si="74"/>
        <v>13500000</v>
      </c>
    </row>
    <row r="289" spans="1:8" ht="82.5" x14ac:dyDescent="0.2">
      <c r="A289" s="43" t="s">
        <v>43</v>
      </c>
      <c r="B289" s="65">
        <v>804</v>
      </c>
      <c r="C289" s="35" t="s">
        <v>178</v>
      </c>
      <c r="D289" s="29" t="s">
        <v>121</v>
      </c>
      <c r="E289" s="29" t="s">
        <v>37</v>
      </c>
      <c r="F289" s="22">
        <f>F290</f>
        <v>14850000</v>
      </c>
      <c r="G289" s="22">
        <f t="shared" si="74"/>
        <v>13500000</v>
      </c>
      <c r="H289" s="22">
        <f t="shared" si="74"/>
        <v>13500000</v>
      </c>
    </row>
    <row r="290" spans="1:8" ht="33" x14ac:dyDescent="0.2">
      <c r="A290" s="43" t="s">
        <v>39</v>
      </c>
      <c r="B290" s="65">
        <v>804</v>
      </c>
      <c r="C290" s="35" t="s">
        <v>178</v>
      </c>
      <c r="D290" s="29" t="s">
        <v>121</v>
      </c>
      <c r="E290" s="29" t="s">
        <v>38</v>
      </c>
      <c r="F290" s="22">
        <v>14850000</v>
      </c>
      <c r="G290" s="22">
        <v>13500000</v>
      </c>
      <c r="H290" s="22">
        <v>13500000</v>
      </c>
    </row>
    <row r="291" spans="1:8" ht="33" x14ac:dyDescent="0.2">
      <c r="A291" s="43" t="s">
        <v>122</v>
      </c>
      <c r="B291" s="65">
        <v>804</v>
      </c>
      <c r="C291" s="35" t="s">
        <v>178</v>
      </c>
      <c r="D291" s="29" t="s">
        <v>123</v>
      </c>
      <c r="E291" s="29"/>
      <c r="F291" s="22">
        <f>F292</f>
        <v>6900000</v>
      </c>
      <c r="G291" s="22">
        <f t="shared" ref="G291:H292" si="75">G292</f>
        <v>5800000</v>
      </c>
      <c r="H291" s="22">
        <f t="shared" si="75"/>
        <v>5800000</v>
      </c>
    </row>
    <row r="292" spans="1:8" ht="16.5" x14ac:dyDescent="0.2">
      <c r="A292" s="43" t="s">
        <v>14</v>
      </c>
      <c r="B292" s="65">
        <v>804</v>
      </c>
      <c r="C292" s="35" t="s">
        <v>178</v>
      </c>
      <c r="D292" s="29" t="s">
        <v>124</v>
      </c>
      <c r="E292" s="35"/>
      <c r="F292" s="22">
        <f>F293</f>
        <v>6900000</v>
      </c>
      <c r="G292" s="22">
        <f t="shared" si="75"/>
        <v>5800000</v>
      </c>
      <c r="H292" s="22">
        <f t="shared" si="75"/>
        <v>5800000</v>
      </c>
    </row>
    <row r="293" spans="1:8" ht="82.5" x14ac:dyDescent="0.2">
      <c r="A293" s="43" t="s">
        <v>43</v>
      </c>
      <c r="B293" s="65">
        <v>804</v>
      </c>
      <c r="C293" s="35" t="s">
        <v>178</v>
      </c>
      <c r="D293" s="29" t="s">
        <v>124</v>
      </c>
      <c r="E293" s="29" t="s">
        <v>37</v>
      </c>
      <c r="F293" s="22">
        <f t="shared" ref="F293:H293" si="76">F294</f>
        <v>6900000</v>
      </c>
      <c r="G293" s="22">
        <f t="shared" si="76"/>
        <v>5800000</v>
      </c>
      <c r="H293" s="22">
        <f t="shared" si="76"/>
        <v>5800000</v>
      </c>
    </row>
    <row r="294" spans="1:8" ht="33" x14ac:dyDescent="0.2">
      <c r="A294" s="43" t="s">
        <v>39</v>
      </c>
      <c r="B294" s="65">
        <v>804</v>
      </c>
      <c r="C294" s="35" t="s">
        <v>178</v>
      </c>
      <c r="D294" s="29" t="s">
        <v>124</v>
      </c>
      <c r="E294" s="29" t="s">
        <v>38</v>
      </c>
      <c r="F294" s="22">
        <v>6900000</v>
      </c>
      <c r="G294" s="22">
        <v>5800000</v>
      </c>
      <c r="H294" s="22">
        <v>5800000</v>
      </c>
    </row>
    <row r="295" spans="1:8" ht="16.5" x14ac:dyDescent="0.2">
      <c r="A295" s="63" t="s">
        <v>179</v>
      </c>
      <c r="B295" s="64">
        <v>804</v>
      </c>
      <c r="C295" s="80" t="s">
        <v>180</v>
      </c>
      <c r="D295" s="31"/>
      <c r="E295" s="31"/>
      <c r="F295" s="90">
        <f>F296+F303</f>
        <v>1218136</v>
      </c>
      <c r="G295" s="19">
        <f>G296+G303</f>
        <v>1038136</v>
      </c>
      <c r="H295" s="19">
        <f>H296+H303</f>
        <v>1038136</v>
      </c>
    </row>
    <row r="296" spans="1:8" ht="16.5" x14ac:dyDescent="0.2">
      <c r="A296" s="63" t="s">
        <v>15</v>
      </c>
      <c r="B296" s="64">
        <v>804</v>
      </c>
      <c r="C296" s="80" t="s">
        <v>181</v>
      </c>
      <c r="D296" s="31"/>
      <c r="E296" s="31"/>
      <c r="F296" s="90">
        <f>F298</f>
        <v>788136</v>
      </c>
      <c r="G296" s="19">
        <f t="shared" ref="G296:H296" si="77">G298</f>
        <v>788136</v>
      </c>
      <c r="H296" s="19">
        <f t="shared" si="77"/>
        <v>788136</v>
      </c>
    </row>
    <row r="297" spans="1:8" ht="82.5" x14ac:dyDescent="0.2">
      <c r="A297" s="43" t="s">
        <v>248</v>
      </c>
      <c r="B297" s="65">
        <v>804</v>
      </c>
      <c r="C297" s="35" t="s">
        <v>181</v>
      </c>
      <c r="D297" s="29" t="s">
        <v>55</v>
      </c>
      <c r="E297" s="29"/>
      <c r="F297" s="28">
        <f>F298</f>
        <v>788136</v>
      </c>
      <c r="G297" s="22">
        <f t="shared" ref="G297:H297" si="78">G298</f>
        <v>788136</v>
      </c>
      <c r="H297" s="22">
        <f t="shared" si="78"/>
        <v>788136</v>
      </c>
    </row>
    <row r="298" spans="1:8" ht="102.75" customHeight="1" x14ac:dyDescent="0.2">
      <c r="A298" s="43" t="s">
        <v>203</v>
      </c>
      <c r="B298" s="65">
        <v>804</v>
      </c>
      <c r="C298" s="35">
        <v>1001</v>
      </c>
      <c r="D298" s="29" t="s">
        <v>57</v>
      </c>
      <c r="E298" s="31"/>
      <c r="F298" s="28">
        <f>F299</f>
        <v>788136</v>
      </c>
      <c r="G298" s="22">
        <f>G299</f>
        <v>788136</v>
      </c>
      <c r="H298" s="22">
        <f>H299</f>
        <v>788136</v>
      </c>
    </row>
    <row r="299" spans="1:8" ht="19.5" customHeight="1" x14ac:dyDescent="0.2">
      <c r="A299" s="43" t="s">
        <v>15</v>
      </c>
      <c r="B299" s="65">
        <v>804</v>
      </c>
      <c r="C299" s="35">
        <v>1001</v>
      </c>
      <c r="D299" s="29" t="s">
        <v>58</v>
      </c>
      <c r="E299" s="31"/>
      <c r="F299" s="28">
        <f t="shared" ref="F299:H301" si="79">F300</f>
        <v>788136</v>
      </c>
      <c r="G299" s="22">
        <f t="shared" si="79"/>
        <v>788136</v>
      </c>
      <c r="H299" s="22">
        <f t="shared" si="79"/>
        <v>788136</v>
      </c>
    </row>
    <row r="300" spans="1:8" ht="33" x14ac:dyDescent="0.2">
      <c r="A300" s="43" t="s">
        <v>35</v>
      </c>
      <c r="B300" s="65">
        <v>804</v>
      </c>
      <c r="C300" s="35">
        <v>1001</v>
      </c>
      <c r="D300" s="29" t="s">
        <v>89</v>
      </c>
      <c r="E300" s="29"/>
      <c r="F300" s="28">
        <f t="shared" si="79"/>
        <v>788136</v>
      </c>
      <c r="G300" s="22">
        <f t="shared" si="79"/>
        <v>788136</v>
      </c>
      <c r="H300" s="22">
        <f t="shared" si="79"/>
        <v>788136</v>
      </c>
    </row>
    <row r="301" spans="1:8" ht="36.75" customHeight="1" x14ac:dyDescent="0.2">
      <c r="A301" s="43" t="s">
        <v>33</v>
      </c>
      <c r="B301" s="65">
        <v>804</v>
      </c>
      <c r="C301" s="35">
        <v>1001</v>
      </c>
      <c r="D301" s="29" t="s">
        <v>89</v>
      </c>
      <c r="E301" s="35" t="s">
        <v>32</v>
      </c>
      <c r="F301" s="28">
        <f t="shared" si="79"/>
        <v>788136</v>
      </c>
      <c r="G301" s="22">
        <f t="shared" si="79"/>
        <v>788136</v>
      </c>
      <c r="H301" s="22">
        <f t="shared" si="79"/>
        <v>788136</v>
      </c>
    </row>
    <row r="302" spans="1:8" ht="49.5" x14ac:dyDescent="0.2">
      <c r="A302" s="43" t="s">
        <v>16</v>
      </c>
      <c r="B302" s="65">
        <v>804</v>
      </c>
      <c r="C302" s="35">
        <v>1001</v>
      </c>
      <c r="D302" s="29" t="s">
        <v>89</v>
      </c>
      <c r="E302" s="35" t="s">
        <v>17</v>
      </c>
      <c r="F302" s="28">
        <v>788136</v>
      </c>
      <c r="G302" s="22">
        <v>788136</v>
      </c>
      <c r="H302" s="22">
        <v>788136</v>
      </c>
    </row>
    <row r="303" spans="1:8" ht="33" x14ac:dyDescent="0.2">
      <c r="A303" s="63" t="s">
        <v>182</v>
      </c>
      <c r="B303" s="64">
        <v>804</v>
      </c>
      <c r="C303" s="80" t="s">
        <v>183</v>
      </c>
      <c r="D303" s="31"/>
      <c r="E303" s="80"/>
      <c r="F303" s="90">
        <f>F304</f>
        <v>430000</v>
      </c>
      <c r="G303" s="19">
        <f>G304</f>
        <v>250000</v>
      </c>
      <c r="H303" s="19">
        <f>H304</f>
        <v>250000</v>
      </c>
    </row>
    <row r="304" spans="1:8" ht="82.5" x14ac:dyDescent="0.2">
      <c r="A304" s="43" t="s">
        <v>248</v>
      </c>
      <c r="B304" s="65">
        <v>804</v>
      </c>
      <c r="C304" s="35" t="s">
        <v>183</v>
      </c>
      <c r="D304" s="29" t="s">
        <v>55</v>
      </c>
      <c r="E304" s="35"/>
      <c r="F304" s="28">
        <f t="shared" ref="F304:H308" si="80">F305</f>
        <v>430000</v>
      </c>
      <c r="G304" s="22">
        <f t="shared" si="80"/>
        <v>250000</v>
      </c>
      <c r="H304" s="22">
        <f t="shared" si="80"/>
        <v>250000</v>
      </c>
    </row>
    <row r="305" spans="1:11" ht="102" customHeight="1" x14ac:dyDescent="0.2">
      <c r="A305" s="43" t="s">
        <v>203</v>
      </c>
      <c r="B305" s="65">
        <v>804</v>
      </c>
      <c r="C305" s="35" t="s">
        <v>183</v>
      </c>
      <c r="D305" s="29" t="s">
        <v>57</v>
      </c>
      <c r="E305" s="35"/>
      <c r="F305" s="28">
        <f t="shared" si="80"/>
        <v>430000</v>
      </c>
      <c r="G305" s="22">
        <f t="shared" si="80"/>
        <v>250000</v>
      </c>
      <c r="H305" s="22">
        <f t="shared" si="80"/>
        <v>250000</v>
      </c>
    </row>
    <row r="306" spans="1:11" ht="16.5" x14ac:dyDescent="0.2">
      <c r="A306" s="43" t="s">
        <v>91</v>
      </c>
      <c r="B306" s="65">
        <v>804</v>
      </c>
      <c r="C306" s="35" t="s">
        <v>183</v>
      </c>
      <c r="D306" s="29" t="s">
        <v>60</v>
      </c>
      <c r="E306" s="31"/>
      <c r="F306" s="28">
        <f t="shared" si="80"/>
        <v>430000</v>
      </c>
      <c r="G306" s="22">
        <f t="shared" si="80"/>
        <v>250000</v>
      </c>
      <c r="H306" s="22">
        <f t="shared" si="80"/>
        <v>250000</v>
      </c>
    </row>
    <row r="307" spans="1:11" ht="33" x14ac:dyDescent="0.2">
      <c r="A307" s="43" t="s">
        <v>31</v>
      </c>
      <c r="B307" s="65">
        <v>804</v>
      </c>
      <c r="C307" s="35" t="s">
        <v>183</v>
      </c>
      <c r="D307" s="35" t="s">
        <v>90</v>
      </c>
      <c r="E307" s="35"/>
      <c r="F307" s="28">
        <f t="shared" si="80"/>
        <v>430000</v>
      </c>
      <c r="G307" s="22">
        <f t="shared" si="80"/>
        <v>250000</v>
      </c>
      <c r="H307" s="22">
        <f t="shared" si="80"/>
        <v>250000</v>
      </c>
    </row>
    <row r="308" spans="1:11" ht="82.5" x14ac:dyDescent="0.2">
      <c r="A308" s="43" t="s">
        <v>43</v>
      </c>
      <c r="B308" s="65">
        <v>804</v>
      </c>
      <c r="C308" s="35" t="s">
        <v>183</v>
      </c>
      <c r="D308" s="35" t="s">
        <v>90</v>
      </c>
      <c r="E308" s="35" t="s">
        <v>37</v>
      </c>
      <c r="F308" s="28">
        <f t="shared" si="80"/>
        <v>430000</v>
      </c>
      <c r="G308" s="22">
        <f>G309</f>
        <v>250000</v>
      </c>
      <c r="H308" s="22">
        <f>H309</f>
        <v>250000</v>
      </c>
    </row>
    <row r="309" spans="1:11" ht="99" x14ac:dyDescent="0.2">
      <c r="A309" s="43" t="s">
        <v>213</v>
      </c>
      <c r="B309" s="65">
        <v>804</v>
      </c>
      <c r="C309" s="35" t="s">
        <v>183</v>
      </c>
      <c r="D309" s="35" t="s">
        <v>90</v>
      </c>
      <c r="E309" s="35" t="s">
        <v>42</v>
      </c>
      <c r="F309" s="28">
        <v>430000</v>
      </c>
      <c r="G309" s="22">
        <v>250000</v>
      </c>
      <c r="H309" s="22">
        <v>250000</v>
      </c>
    </row>
    <row r="310" spans="1:11" ht="49.5" x14ac:dyDescent="0.2">
      <c r="A310" s="63" t="s">
        <v>231</v>
      </c>
      <c r="B310" s="64">
        <v>804</v>
      </c>
      <c r="C310" s="80" t="s">
        <v>235</v>
      </c>
      <c r="D310" s="80"/>
      <c r="E310" s="80"/>
      <c r="F310" s="19">
        <f t="shared" ref="F310:H316" si="81">F311</f>
        <v>1252148.23</v>
      </c>
      <c r="G310" s="19">
        <f t="shared" si="81"/>
        <v>518673.45</v>
      </c>
      <c r="H310" s="19">
        <f t="shared" si="81"/>
        <v>500000</v>
      </c>
    </row>
    <row r="311" spans="1:11" ht="49.5" x14ac:dyDescent="0.2">
      <c r="A311" s="63" t="s">
        <v>231</v>
      </c>
      <c r="B311" s="64">
        <v>804</v>
      </c>
      <c r="C311" s="80" t="s">
        <v>236</v>
      </c>
      <c r="D311" s="80"/>
      <c r="E311" s="80"/>
      <c r="F311" s="19">
        <f t="shared" si="81"/>
        <v>1252148.23</v>
      </c>
      <c r="G311" s="19">
        <f t="shared" si="81"/>
        <v>518673.45</v>
      </c>
      <c r="H311" s="19">
        <f t="shared" si="81"/>
        <v>500000</v>
      </c>
    </row>
    <row r="312" spans="1:11" ht="82.5" x14ac:dyDescent="0.2">
      <c r="A312" s="43" t="s">
        <v>248</v>
      </c>
      <c r="B312" s="65">
        <v>804</v>
      </c>
      <c r="C312" s="35" t="s">
        <v>236</v>
      </c>
      <c r="D312" s="35" t="s">
        <v>55</v>
      </c>
      <c r="E312" s="35"/>
      <c r="F312" s="22">
        <f t="shared" si="81"/>
        <v>1252148.23</v>
      </c>
      <c r="G312" s="22">
        <f t="shared" si="81"/>
        <v>518673.45</v>
      </c>
      <c r="H312" s="22">
        <f t="shared" si="81"/>
        <v>500000</v>
      </c>
    </row>
    <row r="313" spans="1:11" ht="115.5" x14ac:dyDescent="0.2">
      <c r="A313" s="43" t="s">
        <v>202</v>
      </c>
      <c r="B313" s="65">
        <v>804</v>
      </c>
      <c r="C313" s="35" t="s">
        <v>236</v>
      </c>
      <c r="D313" s="35" t="s">
        <v>56</v>
      </c>
      <c r="E313" s="35"/>
      <c r="F313" s="22">
        <f t="shared" si="81"/>
        <v>1252148.23</v>
      </c>
      <c r="G313" s="22">
        <f t="shared" si="81"/>
        <v>518673.45</v>
      </c>
      <c r="H313" s="22">
        <f t="shared" si="81"/>
        <v>500000</v>
      </c>
      <c r="K313" s="11"/>
    </row>
    <row r="314" spans="1:11" ht="69.75" customHeight="1" x14ac:dyDescent="0.2">
      <c r="A314" s="43" t="s">
        <v>78</v>
      </c>
      <c r="B314" s="65">
        <v>804</v>
      </c>
      <c r="C314" s="35" t="s">
        <v>236</v>
      </c>
      <c r="D314" s="35" t="s">
        <v>79</v>
      </c>
      <c r="E314" s="35"/>
      <c r="F314" s="22">
        <f t="shared" si="81"/>
        <v>1252148.23</v>
      </c>
      <c r="G314" s="22">
        <f t="shared" si="81"/>
        <v>518673.45</v>
      </c>
      <c r="H314" s="22">
        <f t="shared" si="81"/>
        <v>500000</v>
      </c>
    </row>
    <row r="315" spans="1:11" ht="33" x14ac:dyDescent="0.2">
      <c r="A315" s="42" t="s">
        <v>233</v>
      </c>
      <c r="B315" s="65">
        <v>804</v>
      </c>
      <c r="C315" s="35" t="s">
        <v>236</v>
      </c>
      <c r="D315" s="29" t="s">
        <v>228</v>
      </c>
      <c r="E315" s="29"/>
      <c r="F315" s="22">
        <f t="shared" si="81"/>
        <v>1252148.23</v>
      </c>
      <c r="G315" s="22">
        <f t="shared" si="81"/>
        <v>518673.45</v>
      </c>
      <c r="H315" s="22">
        <f t="shared" si="81"/>
        <v>500000</v>
      </c>
    </row>
    <row r="316" spans="1:11" ht="49.5" x14ac:dyDescent="0.2">
      <c r="A316" s="42" t="s">
        <v>231</v>
      </c>
      <c r="B316" s="65">
        <v>804</v>
      </c>
      <c r="C316" s="35" t="s">
        <v>236</v>
      </c>
      <c r="D316" s="29" t="s">
        <v>228</v>
      </c>
      <c r="E316" s="29" t="s">
        <v>229</v>
      </c>
      <c r="F316" s="22">
        <f t="shared" si="81"/>
        <v>1252148.23</v>
      </c>
      <c r="G316" s="22">
        <f t="shared" si="81"/>
        <v>518673.45</v>
      </c>
      <c r="H316" s="22">
        <f t="shared" si="81"/>
        <v>500000</v>
      </c>
    </row>
    <row r="317" spans="1:11" ht="33" x14ac:dyDescent="0.2">
      <c r="A317" s="42" t="s">
        <v>232</v>
      </c>
      <c r="B317" s="65">
        <v>804</v>
      </c>
      <c r="C317" s="35" t="s">
        <v>236</v>
      </c>
      <c r="D317" s="29" t="s">
        <v>228</v>
      </c>
      <c r="E317" s="29" t="s">
        <v>230</v>
      </c>
      <c r="F317" s="22">
        <v>1252148.23</v>
      </c>
      <c r="G317" s="22">
        <v>518673.45</v>
      </c>
      <c r="H317" s="22">
        <v>500000</v>
      </c>
    </row>
    <row r="318" spans="1:11" ht="115.5" x14ac:dyDescent="0.2">
      <c r="A318" s="97" t="s">
        <v>311</v>
      </c>
      <c r="B318" s="64">
        <v>804</v>
      </c>
      <c r="C318" s="80" t="s">
        <v>308</v>
      </c>
      <c r="D318" s="31"/>
      <c r="E318" s="31"/>
      <c r="F318" s="22">
        <f t="shared" ref="F318:H323" si="82">F319</f>
        <v>1769931</v>
      </c>
      <c r="G318" s="22">
        <f t="shared" si="82"/>
        <v>0</v>
      </c>
      <c r="H318" s="22">
        <f t="shared" si="82"/>
        <v>0</v>
      </c>
    </row>
    <row r="319" spans="1:11" ht="49.5" x14ac:dyDescent="0.2">
      <c r="A319" s="42" t="s">
        <v>309</v>
      </c>
      <c r="B319" s="65">
        <v>804</v>
      </c>
      <c r="C319" s="35" t="s">
        <v>310</v>
      </c>
      <c r="D319" s="29"/>
      <c r="E319" s="29"/>
      <c r="F319" s="22">
        <f t="shared" si="82"/>
        <v>1769931</v>
      </c>
      <c r="G319" s="22">
        <f t="shared" si="82"/>
        <v>0</v>
      </c>
      <c r="H319" s="22">
        <f t="shared" si="82"/>
        <v>0</v>
      </c>
    </row>
    <row r="320" spans="1:11" ht="49.5" x14ac:dyDescent="0.2">
      <c r="A320" s="42" t="s">
        <v>19</v>
      </c>
      <c r="B320" s="65">
        <v>804</v>
      </c>
      <c r="C320" s="35" t="s">
        <v>310</v>
      </c>
      <c r="D320" s="29" t="s">
        <v>44</v>
      </c>
      <c r="E320" s="29"/>
      <c r="F320" s="22">
        <f t="shared" si="82"/>
        <v>1769931</v>
      </c>
      <c r="G320" s="22">
        <f t="shared" si="82"/>
        <v>0</v>
      </c>
      <c r="H320" s="22">
        <f t="shared" si="82"/>
        <v>0</v>
      </c>
    </row>
    <row r="321" spans="1:8" ht="33" x14ac:dyDescent="0.2">
      <c r="A321" s="42" t="s">
        <v>304</v>
      </c>
      <c r="B321" s="65">
        <v>804</v>
      </c>
      <c r="C321" s="35" t="s">
        <v>310</v>
      </c>
      <c r="D321" s="29" t="s">
        <v>305</v>
      </c>
      <c r="E321" s="29"/>
      <c r="F321" s="22">
        <f t="shared" si="82"/>
        <v>1769931</v>
      </c>
      <c r="G321" s="22">
        <f t="shared" si="82"/>
        <v>0</v>
      </c>
      <c r="H321" s="22">
        <f t="shared" si="82"/>
        <v>0</v>
      </c>
    </row>
    <row r="322" spans="1:8" ht="33" x14ac:dyDescent="0.2">
      <c r="A322" s="42" t="s">
        <v>304</v>
      </c>
      <c r="B322" s="65">
        <v>804</v>
      </c>
      <c r="C322" s="35" t="s">
        <v>310</v>
      </c>
      <c r="D322" s="29" t="s">
        <v>307</v>
      </c>
      <c r="E322" s="29"/>
      <c r="F322" s="22">
        <f t="shared" si="82"/>
        <v>1769931</v>
      </c>
      <c r="G322" s="22">
        <f t="shared" si="82"/>
        <v>0</v>
      </c>
      <c r="H322" s="22">
        <f t="shared" si="82"/>
        <v>0</v>
      </c>
    </row>
    <row r="323" spans="1:8" ht="16.5" x14ac:dyDescent="0.2">
      <c r="A323" s="42" t="s">
        <v>68</v>
      </c>
      <c r="B323" s="65">
        <v>804</v>
      </c>
      <c r="C323" s="35" t="s">
        <v>310</v>
      </c>
      <c r="D323" s="29" t="s">
        <v>307</v>
      </c>
      <c r="E323" s="29" t="s">
        <v>67</v>
      </c>
      <c r="F323" s="22">
        <f t="shared" si="82"/>
        <v>1769931</v>
      </c>
      <c r="G323" s="22">
        <f t="shared" si="82"/>
        <v>0</v>
      </c>
      <c r="H323" s="22">
        <f t="shared" si="82"/>
        <v>0</v>
      </c>
    </row>
    <row r="324" spans="1:8" ht="33" x14ac:dyDescent="0.2">
      <c r="A324" s="42" t="s">
        <v>69</v>
      </c>
      <c r="B324" s="65">
        <v>804</v>
      </c>
      <c r="C324" s="35" t="s">
        <v>310</v>
      </c>
      <c r="D324" s="29" t="s">
        <v>307</v>
      </c>
      <c r="E324" s="29" t="s">
        <v>65</v>
      </c>
      <c r="F324" s="22">
        <v>1769931</v>
      </c>
      <c r="G324" s="22">
        <v>0</v>
      </c>
      <c r="H324" s="22">
        <v>0</v>
      </c>
    </row>
    <row r="325" spans="1:8" ht="31.5" x14ac:dyDescent="0.2">
      <c r="A325" s="81" t="s">
        <v>76</v>
      </c>
      <c r="B325" s="64"/>
      <c r="C325" s="80"/>
      <c r="D325" s="31"/>
      <c r="E325" s="80"/>
      <c r="F325" s="19">
        <v>0</v>
      </c>
      <c r="G325" s="82">
        <v>1920000</v>
      </c>
      <c r="H325" s="82">
        <v>3800000</v>
      </c>
    </row>
    <row r="326" spans="1:8" ht="16.5" x14ac:dyDescent="0.25">
      <c r="A326" s="83" t="s">
        <v>268</v>
      </c>
      <c r="B326" s="65"/>
      <c r="C326" s="84"/>
      <c r="D326" s="84"/>
      <c r="E326" s="84"/>
      <c r="F326" s="85">
        <f>F20+F120+F129+F146+F182+F284+F295+F310+F318</f>
        <v>197219035.71000001</v>
      </c>
      <c r="G326" s="85">
        <f>G20+G120+G129+G146+G182+G284+G295+G310+G325+G318</f>
        <v>109202622.64</v>
      </c>
      <c r="H326" s="85">
        <f>H20+H120+H129+H146+H182+H284+H295+H310+H325+H318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0" orientation="portrait" r:id="rId1"/>
  <rowBreaks count="1" manualBreakCount="1">
    <brk id="18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5"/>
  <sheetViews>
    <sheetView topLeftCell="A19" workbookViewId="0">
      <selection activeCell="B15" sqref="B15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101" customFormat="1" ht="42.75" customHeight="1" x14ac:dyDescent="0.2">
      <c r="A10" s="192" t="s">
        <v>351</v>
      </c>
      <c r="B10" s="192"/>
      <c r="C10" s="192"/>
      <c r="D10" s="192"/>
      <c r="E10" s="192"/>
    </row>
    <row r="11" spans="1:5" s="101" customFormat="1" ht="16.5" x14ac:dyDescent="0.25">
      <c r="E11" s="2" t="s">
        <v>238</v>
      </c>
    </row>
    <row r="12" spans="1:5" s="101" customFormat="1" ht="23.25" customHeight="1" x14ac:dyDescent="0.2">
      <c r="A12" s="193" t="s">
        <v>352</v>
      </c>
      <c r="B12" s="193" t="s">
        <v>353</v>
      </c>
      <c r="C12" s="195" t="s">
        <v>0</v>
      </c>
      <c r="D12" s="195"/>
      <c r="E12" s="195"/>
    </row>
    <row r="13" spans="1:5" s="101" customFormat="1" ht="45" customHeight="1" x14ac:dyDescent="0.2">
      <c r="A13" s="194"/>
      <c r="B13" s="194"/>
      <c r="C13" s="102" t="s">
        <v>226</v>
      </c>
      <c r="D13" s="102" t="s">
        <v>246</v>
      </c>
      <c r="E13" s="102" t="s">
        <v>273</v>
      </c>
    </row>
    <row r="14" spans="1:5" s="101" customFormat="1" ht="37.5" customHeight="1" x14ac:dyDescent="0.2">
      <c r="A14" s="103" t="s">
        <v>354</v>
      </c>
      <c r="B14" s="104" t="s">
        <v>355</v>
      </c>
      <c r="C14" s="105">
        <f>C16+C18+C21-C24</f>
        <v>2516618.3600000143</v>
      </c>
      <c r="D14" s="105">
        <f>D16+D18+D21-D24</f>
        <v>0</v>
      </c>
      <c r="E14" s="105">
        <f>E16+E18+E21-E24</f>
        <v>0</v>
      </c>
    </row>
    <row r="15" spans="1:5" s="101" customFormat="1" ht="37.5" customHeight="1" x14ac:dyDescent="0.2">
      <c r="A15" s="106" t="s">
        <v>356</v>
      </c>
      <c r="B15" s="107" t="s">
        <v>357</v>
      </c>
      <c r="C15" s="105">
        <f>C16</f>
        <v>7000000</v>
      </c>
      <c r="D15" s="105">
        <f t="shared" ref="D15:E16" si="0">D16</f>
        <v>7000000</v>
      </c>
      <c r="E15" s="105">
        <f t="shared" si="0"/>
        <v>7000000</v>
      </c>
    </row>
    <row r="16" spans="1:5" s="101" customFormat="1" ht="39.75" customHeight="1" x14ac:dyDescent="0.2">
      <c r="A16" s="108" t="s">
        <v>358</v>
      </c>
      <c r="B16" s="109" t="s">
        <v>359</v>
      </c>
      <c r="C16" s="110">
        <f>C17</f>
        <v>7000000</v>
      </c>
      <c r="D16" s="111">
        <f t="shared" si="0"/>
        <v>7000000</v>
      </c>
      <c r="E16" s="111">
        <f>E17</f>
        <v>7000000</v>
      </c>
    </row>
    <row r="17" spans="1:5" s="101" customFormat="1" ht="55.5" customHeight="1" x14ac:dyDescent="0.2">
      <c r="A17" s="112" t="s">
        <v>360</v>
      </c>
      <c r="B17" s="109" t="s">
        <v>361</v>
      </c>
      <c r="C17" s="110">
        <v>7000000</v>
      </c>
      <c r="D17" s="110">
        <v>7000000</v>
      </c>
      <c r="E17" s="110">
        <v>7000000</v>
      </c>
    </row>
    <row r="18" spans="1:5" s="101" customFormat="1" ht="34.5" customHeight="1" x14ac:dyDescent="0.2">
      <c r="A18" s="108" t="s">
        <v>362</v>
      </c>
      <c r="B18" s="109" t="s">
        <v>363</v>
      </c>
      <c r="C18" s="110">
        <f>C19</f>
        <v>-10000000</v>
      </c>
      <c r="D18" s="111">
        <f>D19</f>
        <v>-7000000</v>
      </c>
      <c r="E18" s="111">
        <f>E19</f>
        <v>-7000000</v>
      </c>
    </row>
    <row r="19" spans="1:5" s="101" customFormat="1" ht="56.25" customHeight="1" x14ac:dyDescent="0.2">
      <c r="A19" s="112" t="s">
        <v>364</v>
      </c>
      <c r="B19" s="109" t="s">
        <v>365</v>
      </c>
      <c r="C19" s="110">
        <v>-10000000</v>
      </c>
      <c r="D19" s="110">
        <v>-7000000</v>
      </c>
      <c r="E19" s="110">
        <v>-7000000</v>
      </c>
    </row>
    <row r="20" spans="1:5" s="101" customFormat="1" ht="41.25" customHeight="1" x14ac:dyDescent="0.2">
      <c r="A20" s="118" t="s">
        <v>384</v>
      </c>
      <c r="B20" s="119" t="s">
        <v>385</v>
      </c>
      <c r="C20" s="110">
        <f>C21</f>
        <v>7000000</v>
      </c>
      <c r="D20" s="110">
        <v>0</v>
      </c>
      <c r="E20" s="110">
        <v>0</v>
      </c>
    </row>
    <row r="21" spans="1:5" s="101" customFormat="1" ht="56.25" customHeight="1" x14ac:dyDescent="0.2">
      <c r="A21" s="112" t="s">
        <v>388</v>
      </c>
      <c r="B21" s="109" t="s">
        <v>387</v>
      </c>
      <c r="C21" s="110">
        <f>C22</f>
        <v>7000000</v>
      </c>
      <c r="D21" s="110">
        <v>0</v>
      </c>
      <c r="E21" s="110">
        <v>0</v>
      </c>
    </row>
    <row r="22" spans="1:5" s="101" customFormat="1" ht="56.25" customHeight="1" x14ac:dyDescent="0.2">
      <c r="A22" s="112" t="s">
        <v>386</v>
      </c>
      <c r="B22" s="109" t="s">
        <v>389</v>
      </c>
      <c r="C22" s="110">
        <f>C23</f>
        <v>7000000</v>
      </c>
      <c r="D22" s="110">
        <v>0</v>
      </c>
      <c r="E22" s="110">
        <v>0</v>
      </c>
    </row>
    <row r="23" spans="1:5" s="101" customFormat="1" ht="87.75" customHeight="1" x14ac:dyDescent="0.2">
      <c r="A23" s="112" t="s">
        <v>390</v>
      </c>
      <c r="B23" s="109" t="s">
        <v>397</v>
      </c>
      <c r="C23" s="110">
        <v>7000000</v>
      </c>
      <c r="D23" s="110">
        <v>0</v>
      </c>
      <c r="E23" s="110">
        <v>0</v>
      </c>
    </row>
    <row r="24" spans="1:5" s="101" customFormat="1" ht="37.5" customHeight="1" x14ac:dyDescent="0.2">
      <c r="A24" s="113" t="s">
        <v>366</v>
      </c>
      <c r="B24" s="114" t="s">
        <v>367</v>
      </c>
      <c r="C24" s="111">
        <f>C25-C29</f>
        <v>1483381.6399999857</v>
      </c>
      <c r="D24" s="111">
        <f t="shared" ref="D24:E24" si="1">D25-D29</f>
        <v>0</v>
      </c>
      <c r="E24" s="111">
        <f t="shared" si="1"/>
        <v>0</v>
      </c>
    </row>
    <row r="25" spans="1:5" s="101" customFormat="1" ht="18.75" customHeight="1" x14ac:dyDescent="0.2">
      <c r="A25" s="115" t="s">
        <v>368</v>
      </c>
      <c r="B25" s="116" t="s">
        <v>369</v>
      </c>
      <c r="C25" s="111">
        <f>C28</f>
        <v>208702417.34999999</v>
      </c>
      <c r="D25" s="111">
        <f>D28</f>
        <v>116202622.64</v>
      </c>
      <c r="E25" s="111">
        <f>E28</f>
        <v>83669523.989999995</v>
      </c>
    </row>
    <row r="26" spans="1:5" s="101" customFormat="1" ht="23.25" customHeight="1" x14ac:dyDescent="0.2">
      <c r="A26" s="113" t="s">
        <v>370</v>
      </c>
      <c r="B26" s="114" t="s">
        <v>371</v>
      </c>
      <c r="C26" s="111">
        <f>C28</f>
        <v>208702417.34999999</v>
      </c>
      <c r="D26" s="111">
        <f>D28</f>
        <v>116202622.64</v>
      </c>
      <c r="E26" s="111">
        <f>E28</f>
        <v>83669523.989999995</v>
      </c>
    </row>
    <row r="27" spans="1:5" s="101" customFormat="1" ht="36.75" customHeight="1" x14ac:dyDescent="0.2">
      <c r="A27" s="113" t="s">
        <v>372</v>
      </c>
      <c r="B27" s="114" t="s">
        <v>373</v>
      </c>
      <c r="C27" s="111">
        <f>C28</f>
        <v>208702417.34999999</v>
      </c>
      <c r="D27" s="111">
        <f>D28</f>
        <v>116202622.64</v>
      </c>
      <c r="E27" s="111">
        <f>E28</f>
        <v>83669523.989999995</v>
      </c>
    </row>
    <row r="28" spans="1:5" s="101" customFormat="1" ht="35.25" customHeight="1" x14ac:dyDescent="0.2">
      <c r="A28" s="113" t="s">
        <v>374</v>
      </c>
      <c r="B28" s="114" t="s">
        <v>375</v>
      </c>
      <c r="C28" s="111">
        <v>208702417.34999999</v>
      </c>
      <c r="D28" s="111">
        <v>116202622.64</v>
      </c>
      <c r="E28" s="111">
        <v>83669523.989999995</v>
      </c>
    </row>
    <row r="29" spans="1:5" s="101" customFormat="1" ht="23.25" customHeight="1" x14ac:dyDescent="0.2">
      <c r="A29" s="113" t="s">
        <v>376</v>
      </c>
      <c r="B29" s="114" t="s">
        <v>377</v>
      </c>
      <c r="C29" s="111">
        <f>C32</f>
        <v>207219035.71000001</v>
      </c>
      <c r="D29" s="111">
        <f>D32</f>
        <v>116202622.64</v>
      </c>
      <c r="E29" s="111">
        <f>E32</f>
        <v>83669523.989999995</v>
      </c>
    </row>
    <row r="30" spans="1:5" s="101" customFormat="1" ht="23.25" customHeight="1" x14ac:dyDescent="0.2">
      <c r="A30" s="113" t="s">
        <v>378</v>
      </c>
      <c r="B30" s="114" t="s">
        <v>379</v>
      </c>
      <c r="C30" s="111">
        <f>C32</f>
        <v>207219035.71000001</v>
      </c>
      <c r="D30" s="111">
        <f>D32</f>
        <v>116202622.64</v>
      </c>
      <c r="E30" s="111">
        <f>E32</f>
        <v>83669523.989999995</v>
      </c>
    </row>
    <row r="31" spans="1:5" s="101" customFormat="1" ht="34.5" customHeight="1" x14ac:dyDescent="0.2">
      <c r="A31" s="113" t="s">
        <v>380</v>
      </c>
      <c r="B31" s="114" t="s">
        <v>381</v>
      </c>
      <c r="C31" s="111">
        <f>C32</f>
        <v>207219035.71000001</v>
      </c>
      <c r="D31" s="111">
        <f>D32</f>
        <v>116202622.64</v>
      </c>
      <c r="E31" s="111">
        <f>E32</f>
        <v>83669523.989999995</v>
      </c>
    </row>
    <row r="32" spans="1:5" s="101" customFormat="1" ht="35.25" customHeight="1" x14ac:dyDescent="0.2">
      <c r="A32" s="113" t="s">
        <v>382</v>
      </c>
      <c r="B32" s="114" t="s">
        <v>383</v>
      </c>
      <c r="C32" s="111">
        <v>207219035.71000001</v>
      </c>
      <c r="D32" s="111">
        <v>116202622.64</v>
      </c>
      <c r="E32" s="111">
        <v>83669523.989999995</v>
      </c>
    </row>
    <row r="34" spans="1:3" s="101" customFormat="1" ht="63" customHeight="1" x14ac:dyDescent="0.3">
      <c r="A34" s="196"/>
      <c r="B34" s="196"/>
      <c r="C34" s="196"/>
    </row>
    <row r="35" spans="1:3" s="101" customFormat="1" ht="18.75" x14ac:dyDescent="0.3">
      <c r="C35" s="117"/>
    </row>
    <row r="36" spans="1:3" s="101" customFormat="1" ht="18.75" x14ac:dyDescent="0.3">
      <c r="C36" s="117"/>
    </row>
    <row r="37" spans="1:3" s="101" customFormat="1" ht="18.75" x14ac:dyDescent="0.3">
      <c r="C37" s="117"/>
    </row>
    <row r="38" spans="1:3" s="101" customFormat="1" ht="18.75" x14ac:dyDescent="0.3">
      <c r="C38" s="117"/>
    </row>
    <row r="39" spans="1:3" s="101" customFormat="1" ht="18.75" x14ac:dyDescent="0.3">
      <c r="C39" s="117"/>
    </row>
    <row r="40" spans="1:3" s="101" customFormat="1" ht="18.75" x14ac:dyDescent="0.3">
      <c r="A40" s="117"/>
      <c r="B40" s="117"/>
      <c r="C40" s="117"/>
    </row>
    <row r="41" spans="1:3" s="101" customFormat="1" ht="18.75" x14ac:dyDescent="0.3">
      <c r="A41" s="117"/>
      <c r="B41" s="117"/>
      <c r="C41" s="117"/>
    </row>
    <row r="42" spans="1:3" s="101" customFormat="1" ht="18.75" x14ac:dyDescent="0.3">
      <c r="A42" s="191"/>
      <c r="B42" s="191"/>
      <c r="C42" s="191"/>
    </row>
    <row r="43" spans="1:3" s="101" customFormat="1" ht="18.75" x14ac:dyDescent="0.3">
      <c r="A43" s="117"/>
      <c r="B43" s="117"/>
      <c r="C43" s="117"/>
    </row>
    <row r="44" spans="1:3" s="101" customFormat="1" ht="18.75" x14ac:dyDescent="0.3">
      <c r="A44" s="117"/>
      <c r="B44" s="117"/>
      <c r="C44" s="117"/>
    </row>
    <row r="45" spans="1:3" s="101" customFormat="1" ht="18.75" x14ac:dyDescent="0.3">
      <c r="A45" s="191"/>
      <c r="B45" s="191"/>
      <c r="C45" s="191"/>
    </row>
  </sheetData>
  <mergeCells count="7">
    <mergeCell ref="A45:C45"/>
    <mergeCell ref="A10:E10"/>
    <mergeCell ref="A12:A13"/>
    <mergeCell ref="B12:B13"/>
    <mergeCell ref="C12:E12"/>
    <mergeCell ref="A34:C34"/>
    <mergeCell ref="A42:C42"/>
  </mergeCells>
  <pageMargins left="1.1811023622047245" right="0.39370078740157483" top="0.78740157480314965" bottom="0.78740157480314965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прилож.2</vt:lpstr>
      <vt:lpstr>прилож.1</vt:lpstr>
      <vt:lpstr>прилож.3</vt:lpstr>
      <vt:lpstr>прилож.4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MartinovaLV_6211</cp:lastModifiedBy>
  <cp:lastPrinted>2022-08-23T07:18:09Z</cp:lastPrinted>
  <dcterms:created xsi:type="dcterms:W3CDTF">1996-10-08T23:32:33Z</dcterms:created>
  <dcterms:modified xsi:type="dcterms:W3CDTF">2022-08-24T11:30:27Z</dcterms:modified>
</cp:coreProperties>
</file>