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2"/>
  </bookViews>
  <sheets>
    <sheet name="прилож.1 " sheetId="53" r:id="rId1"/>
    <sheet name="прилож.4" sheetId="49" r:id="rId2"/>
    <sheet name="прилож.5 " sheetId="50" r:id="rId3"/>
    <sheet name="прилож.6" sheetId="51" r:id="rId4"/>
    <sheet name="прилож.7" sheetId="52" r:id="rId5"/>
  </sheets>
  <calcPr calcId="145621"/>
</workbook>
</file>

<file path=xl/calcChain.xml><?xml version="1.0" encoding="utf-8"?>
<calcChain xmlns="http://schemas.openxmlformats.org/spreadsheetml/2006/main">
  <c r="C14" i="52" l="1"/>
  <c r="F156" i="51"/>
  <c r="E102" i="51"/>
  <c r="G242" i="51"/>
  <c r="E183" i="51"/>
  <c r="F153" i="51"/>
  <c r="F154" i="51"/>
  <c r="E105" i="51"/>
  <c r="D44" i="49" l="1"/>
  <c r="D30" i="49"/>
  <c r="D209" i="49"/>
  <c r="D210" i="49"/>
  <c r="D182" i="49"/>
  <c r="E152" i="49" l="1"/>
  <c r="E153" i="49"/>
  <c r="D104" i="49"/>
  <c r="D45" i="49"/>
  <c r="D23" i="49"/>
  <c r="C16" i="53" l="1"/>
  <c r="C58" i="53"/>
  <c r="C59" i="53"/>
  <c r="C53" i="53"/>
  <c r="C56" i="53"/>
  <c r="E75" i="53"/>
  <c r="D75" i="53"/>
  <c r="C75" i="53"/>
  <c r="E64" i="53" l="1"/>
  <c r="E63" i="53"/>
  <c r="D63" i="53"/>
  <c r="D64" i="53"/>
  <c r="C64" i="53"/>
  <c r="C63" i="53" s="1"/>
  <c r="G239" i="51" l="1"/>
  <c r="F239" i="51"/>
  <c r="F238" i="51" s="1"/>
  <c r="F237" i="51" s="1"/>
  <c r="E239" i="51"/>
  <c r="G238" i="51"/>
  <c r="G237" i="51" s="1"/>
  <c r="E238" i="51"/>
  <c r="E237" i="51"/>
  <c r="G235" i="51"/>
  <c r="F235" i="51"/>
  <c r="E235" i="51"/>
  <c r="G234" i="51"/>
  <c r="G233" i="51" s="1"/>
  <c r="F234" i="51"/>
  <c r="E234" i="51"/>
  <c r="E233" i="51" s="1"/>
  <c r="F233" i="51"/>
  <c r="G231" i="51"/>
  <c r="G230" i="51" s="1"/>
  <c r="G229" i="51" s="1"/>
  <c r="F231" i="51"/>
  <c r="F230" i="51" s="1"/>
  <c r="F229" i="51" s="1"/>
  <c r="E231" i="51"/>
  <c r="E230" i="51" s="1"/>
  <c r="E229" i="51" s="1"/>
  <c r="G227" i="51"/>
  <c r="G226" i="51" s="1"/>
  <c r="G225" i="51" s="1"/>
  <c r="F227" i="51"/>
  <c r="E227" i="51"/>
  <c r="F226" i="51"/>
  <c r="F225" i="51" s="1"/>
  <c r="E226" i="51"/>
  <c r="E225" i="51" s="1"/>
  <c r="G223" i="51"/>
  <c r="G222" i="51" s="1"/>
  <c r="F223" i="51"/>
  <c r="E223" i="51"/>
  <c r="E222" i="51" s="1"/>
  <c r="F222" i="51"/>
  <c r="G219" i="51"/>
  <c r="G218" i="51" s="1"/>
  <c r="F219" i="51"/>
  <c r="F218" i="51" s="1"/>
  <c r="E219" i="51"/>
  <c r="E218" i="51" s="1"/>
  <c r="G216" i="51"/>
  <c r="F216" i="51"/>
  <c r="F215" i="51" s="1"/>
  <c r="E216" i="51"/>
  <c r="G215" i="51"/>
  <c r="E215" i="51"/>
  <c r="G213" i="51"/>
  <c r="F213" i="51"/>
  <c r="F212" i="51" s="1"/>
  <c r="E213" i="51"/>
  <c r="E212" i="51" s="1"/>
  <c r="G212" i="51"/>
  <c r="G208" i="51"/>
  <c r="G205" i="51" s="1"/>
  <c r="G204" i="51" s="1"/>
  <c r="G203" i="51" s="1"/>
  <c r="F208" i="51"/>
  <c r="E208" i="51"/>
  <c r="G206" i="51"/>
  <c r="F206" i="51"/>
  <c r="E206" i="51"/>
  <c r="G201" i="51"/>
  <c r="G200" i="51" s="1"/>
  <c r="F201" i="51"/>
  <c r="E201" i="51"/>
  <c r="E200" i="51" s="1"/>
  <c r="F200" i="51"/>
  <c r="G198" i="51"/>
  <c r="F198" i="51"/>
  <c r="E198" i="51"/>
  <c r="F197" i="51"/>
  <c r="E197" i="51"/>
  <c r="G195" i="51"/>
  <c r="G194" i="51" s="1"/>
  <c r="F195" i="51"/>
  <c r="E195" i="51"/>
  <c r="E194" i="51" s="1"/>
  <c r="E193" i="51" s="1"/>
  <c r="F194" i="51"/>
  <c r="F193" i="51"/>
  <c r="G191" i="51"/>
  <c r="F191" i="51"/>
  <c r="F190" i="51" s="1"/>
  <c r="F187" i="51" s="1"/>
  <c r="E191" i="51"/>
  <c r="G190" i="51"/>
  <c r="G187" i="51" s="1"/>
  <c r="E190" i="51"/>
  <c r="G188" i="51"/>
  <c r="F188" i="51"/>
  <c r="E188" i="51"/>
  <c r="E187" i="51" s="1"/>
  <c r="G185" i="51"/>
  <c r="F185" i="51"/>
  <c r="F184" i="51" s="1"/>
  <c r="F183" i="51" s="1"/>
  <c r="F182" i="51" s="1"/>
  <c r="E185" i="51"/>
  <c r="E184" i="51" s="1"/>
  <c r="G184" i="51"/>
  <c r="G183" i="51" s="1"/>
  <c r="G182" i="51" s="1"/>
  <c r="G180" i="51"/>
  <c r="G179" i="51" s="1"/>
  <c r="G178" i="51" s="1"/>
  <c r="F180" i="51"/>
  <c r="E180" i="51"/>
  <c r="E179" i="51" s="1"/>
  <c r="E178" i="51" s="1"/>
  <c r="F179" i="51"/>
  <c r="F178" i="51" s="1"/>
  <c r="G176" i="51"/>
  <c r="G175" i="51" s="1"/>
  <c r="G174" i="51" s="1"/>
  <c r="G173" i="51" s="1"/>
  <c r="F176" i="51"/>
  <c r="E176" i="51"/>
  <c r="E175" i="51" s="1"/>
  <c r="E174" i="51" s="1"/>
  <c r="F175" i="51"/>
  <c r="F174" i="51"/>
  <c r="G171" i="51"/>
  <c r="G170" i="51" s="1"/>
  <c r="G169" i="51" s="1"/>
  <c r="F171" i="51"/>
  <c r="F170" i="51" s="1"/>
  <c r="F169" i="51" s="1"/>
  <c r="E171" i="51"/>
  <c r="E170" i="51" s="1"/>
  <c r="E169" i="51" s="1"/>
  <c r="G167" i="51"/>
  <c r="F167" i="51"/>
  <c r="F166" i="51" s="1"/>
  <c r="F165" i="51" s="1"/>
  <c r="E167" i="51"/>
  <c r="G166" i="51"/>
  <c r="G165" i="51" s="1"/>
  <c r="E166" i="51"/>
  <c r="E165" i="51" s="1"/>
  <c r="G163" i="51"/>
  <c r="G162" i="51" s="1"/>
  <c r="G161" i="51" s="1"/>
  <c r="F163" i="51"/>
  <c r="F162" i="51" s="1"/>
  <c r="F161" i="51" s="1"/>
  <c r="E163" i="51"/>
  <c r="E162" i="51" s="1"/>
  <c r="E161" i="51" s="1"/>
  <c r="G159" i="51"/>
  <c r="F159" i="51"/>
  <c r="F158" i="51" s="1"/>
  <c r="F157" i="51" s="1"/>
  <c r="E159" i="51"/>
  <c r="E158" i="51" s="1"/>
  <c r="E157" i="51" s="1"/>
  <c r="G158" i="51"/>
  <c r="G157" i="51" s="1"/>
  <c r="G151" i="51"/>
  <c r="G150" i="51" s="1"/>
  <c r="F151" i="51"/>
  <c r="E151" i="51"/>
  <c r="F150" i="51"/>
  <c r="E150" i="51"/>
  <c r="G148" i="51"/>
  <c r="G147" i="51" s="1"/>
  <c r="F148" i="51"/>
  <c r="F147" i="51" s="1"/>
  <c r="E148" i="51"/>
  <c r="E147" i="51" s="1"/>
  <c r="G145" i="51"/>
  <c r="F145" i="51"/>
  <c r="F144" i="51" s="1"/>
  <c r="F143" i="51" s="1"/>
  <c r="F142" i="51" s="1"/>
  <c r="E145" i="51"/>
  <c r="E144" i="51" s="1"/>
  <c r="G144" i="51"/>
  <c r="G143" i="51" s="1"/>
  <c r="G142" i="51" s="1"/>
  <c r="G140" i="51"/>
  <c r="F140" i="51"/>
  <c r="F139" i="51" s="1"/>
  <c r="F138" i="51" s="1"/>
  <c r="E140" i="51"/>
  <c r="E139" i="51" s="1"/>
  <c r="E138" i="51" s="1"/>
  <c r="G139" i="51"/>
  <c r="G138" i="51" s="1"/>
  <c r="G136" i="51"/>
  <c r="G135" i="51" s="1"/>
  <c r="G134" i="51" s="1"/>
  <c r="G133" i="51" s="1"/>
  <c r="F136" i="51"/>
  <c r="F135" i="51" s="1"/>
  <c r="F134" i="51" s="1"/>
  <c r="E136" i="51"/>
  <c r="E135" i="51" s="1"/>
  <c r="E134" i="51" s="1"/>
  <c r="G131" i="51"/>
  <c r="F131" i="51"/>
  <c r="F130" i="51" s="1"/>
  <c r="F129" i="51" s="1"/>
  <c r="E131" i="51"/>
  <c r="E130" i="51" s="1"/>
  <c r="E129" i="51" s="1"/>
  <c r="G130" i="51"/>
  <c r="G129" i="51" s="1"/>
  <c r="G127" i="51"/>
  <c r="G126" i="51" s="1"/>
  <c r="G125" i="51" s="1"/>
  <c r="F127" i="51"/>
  <c r="F126" i="51" s="1"/>
  <c r="F125" i="51" s="1"/>
  <c r="E127" i="51"/>
  <c r="E126" i="51" s="1"/>
  <c r="E125" i="51" s="1"/>
  <c r="G123" i="51"/>
  <c r="G122" i="51" s="1"/>
  <c r="F123" i="51"/>
  <c r="F122" i="51" s="1"/>
  <c r="E123" i="51"/>
  <c r="E122" i="51" s="1"/>
  <c r="G120" i="51"/>
  <c r="G119" i="51" s="1"/>
  <c r="F120" i="51"/>
  <c r="F119" i="51" s="1"/>
  <c r="E120" i="51"/>
  <c r="E119" i="51" s="1"/>
  <c r="G115" i="51"/>
  <c r="F115" i="51"/>
  <c r="F114" i="51" s="1"/>
  <c r="F113" i="51" s="1"/>
  <c r="F112" i="51" s="1"/>
  <c r="E115" i="51"/>
  <c r="E114" i="51" s="1"/>
  <c r="E113" i="51" s="1"/>
  <c r="E112" i="51" s="1"/>
  <c r="G114" i="51"/>
  <c r="G113" i="51" s="1"/>
  <c r="G112" i="51" s="1"/>
  <c r="G110" i="51"/>
  <c r="F110" i="51"/>
  <c r="F109" i="51" s="1"/>
  <c r="F108" i="51" s="1"/>
  <c r="F107" i="51" s="1"/>
  <c r="E110" i="51"/>
  <c r="E109" i="51" s="1"/>
  <c r="E108" i="51" s="1"/>
  <c r="E107" i="51" s="1"/>
  <c r="G109" i="51"/>
  <c r="G108" i="51" s="1"/>
  <c r="G107" i="51" s="1"/>
  <c r="G103" i="51"/>
  <c r="G102" i="51" s="1"/>
  <c r="F103" i="51"/>
  <c r="F102" i="51" s="1"/>
  <c r="E103" i="51"/>
  <c r="G100" i="51"/>
  <c r="G99" i="51" s="1"/>
  <c r="F100" i="51"/>
  <c r="F99" i="51" s="1"/>
  <c r="E100" i="51"/>
  <c r="E99" i="51" s="1"/>
  <c r="E98" i="51" s="1"/>
  <c r="E97" i="51" s="1"/>
  <c r="G95" i="51"/>
  <c r="G94" i="51" s="1"/>
  <c r="G93" i="51" s="1"/>
  <c r="G92" i="51" s="1"/>
  <c r="F95" i="51"/>
  <c r="F94" i="51" s="1"/>
  <c r="F93" i="51" s="1"/>
  <c r="F92" i="51" s="1"/>
  <c r="E95" i="51"/>
  <c r="E94" i="51" s="1"/>
  <c r="E93" i="51" s="1"/>
  <c r="E92" i="51" s="1"/>
  <c r="G90" i="51"/>
  <c r="G89" i="51" s="1"/>
  <c r="G88" i="51" s="1"/>
  <c r="F90" i="51"/>
  <c r="F89" i="51" s="1"/>
  <c r="F88" i="51" s="1"/>
  <c r="E90" i="51"/>
  <c r="E89" i="51" s="1"/>
  <c r="E88" i="51" s="1"/>
  <c r="G86" i="51"/>
  <c r="G85" i="51" s="1"/>
  <c r="G84" i="51" s="1"/>
  <c r="F86" i="51"/>
  <c r="F85" i="51" s="1"/>
  <c r="F84" i="51" s="1"/>
  <c r="E86" i="51"/>
  <c r="E85" i="51" s="1"/>
  <c r="E84" i="51" s="1"/>
  <c r="E83" i="51" s="1"/>
  <c r="G81" i="51"/>
  <c r="F81" i="51"/>
  <c r="F80" i="51" s="1"/>
  <c r="F79" i="51" s="1"/>
  <c r="E81" i="51"/>
  <c r="E80" i="51" s="1"/>
  <c r="E79" i="51" s="1"/>
  <c r="G80" i="51"/>
  <c r="G79" i="51" s="1"/>
  <c r="G77" i="51"/>
  <c r="G76" i="51" s="1"/>
  <c r="G75" i="51" s="1"/>
  <c r="F77" i="51"/>
  <c r="F76" i="51" s="1"/>
  <c r="F75" i="51" s="1"/>
  <c r="E77" i="51"/>
  <c r="E76" i="51" s="1"/>
  <c r="E75" i="51" s="1"/>
  <c r="G73" i="51"/>
  <c r="G72" i="51" s="1"/>
  <c r="G71" i="51" s="1"/>
  <c r="F73" i="51"/>
  <c r="F72" i="51" s="1"/>
  <c r="F71" i="51" s="1"/>
  <c r="E73" i="51"/>
  <c r="E72" i="51" s="1"/>
  <c r="E71" i="51" s="1"/>
  <c r="G69" i="51"/>
  <c r="G68" i="51" s="1"/>
  <c r="G67" i="51" s="1"/>
  <c r="F69" i="51"/>
  <c r="F68" i="51" s="1"/>
  <c r="F67" i="51" s="1"/>
  <c r="E69" i="51"/>
  <c r="E68" i="51" s="1"/>
  <c r="E67" i="51" s="1"/>
  <c r="G64" i="51"/>
  <c r="F64" i="51"/>
  <c r="E64" i="51"/>
  <c r="E61" i="51" s="1"/>
  <c r="E60" i="51" s="1"/>
  <c r="E59" i="51" s="1"/>
  <c r="G62" i="51"/>
  <c r="F62" i="51"/>
  <c r="E62" i="51"/>
  <c r="G61" i="51"/>
  <c r="G60" i="51" s="1"/>
  <c r="G59" i="51" s="1"/>
  <c r="G57" i="51"/>
  <c r="G56" i="51" s="1"/>
  <c r="G55" i="51" s="1"/>
  <c r="F57" i="51"/>
  <c r="F56" i="51" s="1"/>
  <c r="E57" i="51"/>
  <c r="E56" i="51" s="1"/>
  <c r="E55" i="51" s="1"/>
  <c r="F55" i="51"/>
  <c r="G53" i="51"/>
  <c r="G52" i="51" s="1"/>
  <c r="G51" i="51" s="1"/>
  <c r="G50" i="51" s="1"/>
  <c r="F53" i="51"/>
  <c r="F52" i="51" s="1"/>
  <c r="F51" i="51" s="1"/>
  <c r="E53" i="51"/>
  <c r="E52" i="51" s="1"/>
  <c r="E51" i="51" s="1"/>
  <c r="G48" i="51"/>
  <c r="F48" i="51"/>
  <c r="E48" i="51"/>
  <c r="G46" i="51"/>
  <c r="G45" i="51" s="1"/>
  <c r="G44" i="51" s="1"/>
  <c r="F46" i="51"/>
  <c r="E46" i="51"/>
  <c r="E45" i="51" s="1"/>
  <c r="E44" i="51" s="1"/>
  <c r="G42" i="51"/>
  <c r="G41" i="51" s="1"/>
  <c r="G40" i="51" s="1"/>
  <c r="F42" i="51"/>
  <c r="F41" i="51" s="1"/>
  <c r="F40" i="51" s="1"/>
  <c r="E42" i="51"/>
  <c r="E41" i="51" s="1"/>
  <c r="E40" i="51" s="1"/>
  <c r="G38" i="51"/>
  <c r="G37" i="51" s="1"/>
  <c r="G36" i="51" s="1"/>
  <c r="F38" i="51"/>
  <c r="F37" i="51" s="1"/>
  <c r="F36" i="51" s="1"/>
  <c r="E38" i="51"/>
  <c r="E37" i="51" s="1"/>
  <c r="E36" i="51" s="1"/>
  <c r="G34" i="51"/>
  <c r="F34" i="51"/>
  <c r="E34" i="51"/>
  <c r="G32" i="51"/>
  <c r="F32" i="51"/>
  <c r="F31" i="51" s="1"/>
  <c r="E32" i="51"/>
  <c r="G29" i="51"/>
  <c r="G28" i="51" s="1"/>
  <c r="F29" i="51"/>
  <c r="F28" i="51" s="1"/>
  <c r="E29" i="51"/>
  <c r="E28" i="51" s="1"/>
  <c r="G26" i="51"/>
  <c r="F26" i="51"/>
  <c r="E26" i="51"/>
  <c r="E23" i="51" s="1"/>
  <c r="G24" i="51"/>
  <c r="G23" i="51" s="1"/>
  <c r="F24" i="51"/>
  <c r="F23" i="51" s="1"/>
  <c r="E24" i="51"/>
  <c r="G20" i="51"/>
  <c r="G19" i="51" s="1"/>
  <c r="G18" i="51" s="1"/>
  <c r="F20" i="51"/>
  <c r="F19" i="51" s="1"/>
  <c r="F18" i="51" s="1"/>
  <c r="E20" i="51"/>
  <c r="E19" i="51" s="1"/>
  <c r="E18" i="51" s="1"/>
  <c r="F242" i="51" l="1"/>
  <c r="E211" i="51"/>
  <c r="E210" i="51" s="1"/>
  <c r="F98" i="51"/>
  <c r="F97" i="51" s="1"/>
  <c r="G197" i="51"/>
  <c r="G193" i="51"/>
  <c r="F173" i="51"/>
  <c r="E182" i="51"/>
  <c r="F211" i="51"/>
  <c r="F210" i="51" s="1"/>
  <c r="G211" i="51"/>
  <c r="G210" i="51" s="1"/>
  <c r="G31" i="51"/>
  <c r="G22" i="51" s="1"/>
  <c r="G17" i="51" s="1"/>
  <c r="F118" i="51"/>
  <c r="F117" i="51" s="1"/>
  <c r="G156" i="51"/>
  <c r="E31" i="51"/>
  <c r="E205" i="51"/>
  <c r="E204" i="51" s="1"/>
  <c r="E203" i="51" s="1"/>
  <c r="F205" i="51"/>
  <c r="F204" i="51" s="1"/>
  <c r="F203" i="51" s="1"/>
  <c r="E173" i="51"/>
  <c r="F133" i="51"/>
  <c r="F50" i="51"/>
  <c r="G118" i="51"/>
  <c r="G117" i="51" s="1"/>
  <c r="E143" i="51"/>
  <c r="E142" i="51" s="1"/>
  <c r="E133" i="51"/>
  <c r="E118" i="51"/>
  <c r="E117" i="51" s="1"/>
  <c r="E66" i="51"/>
  <c r="G83" i="51"/>
  <c r="G98" i="51"/>
  <c r="G97" i="51" s="1"/>
  <c r="G66" i="51"/>
  <c r="F66" i="51"/>
  <c r="F83" i="51"/>
  <c r="E22" i="51"/>
  <c r="E17" i="51" s="1"/>
  <c r="E50" i="51"/>
  <c r="F22" i="51"/>
  <c r="F45" i="51"/>
  <c r="F44" i="51" s="1"/>
  <c r="F61" i="51"/>
  <c r="F60" i="51" s="1"/>
  <c r="F59" i="51" s="1"/>
  <c r="E156" i="51"/>
  <c r="D45" i="50"/>
  <c r="D43" i="50"/>
  <c r="D41" i="50"/>
  <c r="D38" i="50"/>
  <c r="D36" i="50"/>
  <c r="D32" i="50"/>
  <c r="D29" i="50"/>
  <c r="D26" i="50"/>
  <c r="D24" i="50"/>
  <c r="D18" i="50"/>
  <c r="D16" i="50" s="1"/>
  <c r="F17" i="51" l="1"/>
  <c r="G16" i="51"/>
  <c r="F16" i="51"/>
  <c r="E16" i="51"/>
  <c r="E242" i="51" s="1"/>
  <c r="F28" i="49" l="1"/>
  <c r="F27" i="49" s="1"/>
  <c r="E28" i="49"/>
  <c r="E27" i="49" s="1"/>
  <c r="D28" i="49"/>
  <c r="D27" i="49" s="1"/>
  <c r="E238" i="49" l="1"/>
  <c r="E237" i="49" s="1"/>
  <c r="E236" i="49" s="1"/>
  <c r="E234" i="49"/>
  <c r="E233" i="49"/>
  <c r="E232" i="49" s="1"/>
  <c r="E230" i="49"/>
  <c r="E229" i="49" s="1"/>
  <c r="E228" i="49" s="1"/>
  <c r="E226" i="49"/>
  <c r="E225" i="49" s="1"/>
  <c r="E224" i="49" s="1"/>
  <c r="E222" i="49"/>
  <c r="E221" i="49" s="1"/>
  <c r="E218" i="49"/>
  <c r="E217" i="49" s="1"/>
  <c r="E215" i="49"/>
  <c r="E214" i="49" s="1"/>
  <c r="E212" i="49"/>
  <c r="E211" i="49" s="1"/>
  <c r="E207" i="49"/>
  <c r="E205" i="49"/>
  <c r="E204" i="49" s="1"/>
  <c r="E203" i="49" s="1"/>
  <c r="E202" i="49" s="1"/>
  <c r="E200" i="49"/>
  <c r="E199" i="49" s="1"/>
  <c r="E197" i="49"/>
  <c r="E194" i="49"/>
  <c r="E193" i="49" s="1"/>
  <c r="E190" i="49"/>
  <c r="E189" i="49" s="1"/>
  <c r="E186" i="49" s="1"/>
  <c r="E187" i="49"/>
  <c r="E184" i="49"/>
  <c r="E183" i="49" s="1"/>
  <c r="E182" i="49" s="1"/>
  <c r="E181" i="49" s="1"/>
  <c r="E179" i="49"/>
  <c r="E178" i="49" s="1"/>
  <c r="E177" i="49" s="1"/>
  <c r="E175" i="49"/>
  <c r="E174" i="49" s="1"/>
  <c r="E173" i="49" s="1"/>
  <c r="E172" i="49" s="1"/>
  <c r="E170" i="49"/>
  <c r="E169" i="49" s="1"/>
  <c r="E168" i="49" s="1"/>
  <c r="E166" i="49"/>
  <c r="E165" i="49" s="1"/>
  <c r="E164" i="49" s="1"/>
  <c r="E162" i="49"/>
  <c r="E161" i="49" s="1"/>
  <c r="E160" i="49" s="1"/>
  <c r="E158" i="49"/>
  <c r="E157" i="49" s="1"/>
  <c r="E156" i="49" s="1"/>
  <c r="E150" i="49"/>
  <c r="E149" i="49" s="1"/>
  <c r="E147" i="49"/>
  <c r="E146" i="49"/>
  <c r="E144" i="49"/>
  <c r="E143" i="49" s="1"/>
  <c r="E142" i="49" s="1"/>
  <c r="E141" i="49" s="1"/>
  <c r="E139" i="49"/>
  <c r="E138" i="49" s="1"/>
  <c r="E137" i="49" s="1"/>
  <c r="E135" i="49"/>
  <c r="E134" i="49" s="1"/>
  <c r="E133" i="49" s="1"/>
  <c r="E132" i="49" s="1"/>
  <c r="E130" i="49"/>
  <c r="E129" i="49" s="1"/>
  <c r="E128" i="49" s="1"/>
  <c r="E126" i="49"/>
  <c r="E125" i="49" s="1"/>
  <c r="E124" i="49" s="1"/>
  <c r="E122" i="49"/>
  <c r="E121" i="49" s="1"/>
  <c r="E119" i="49"/>
  <c r="E118" i="49" s="1"/>
  <c r="E114" i="49"/>
  <c r="E113" i="49" s="1"/>
  <c r="E112" i="49" s="1"/>
  <c r="E111" i="49" s="1"/>
  <c r="E109" i="49"/>
  <c r="E108" i="49" s="1"/>
  <c r="E107" i="49" s="1"/>
  <c r="E106" i="49" s="1"/>
  <c r="E102" i="49"/>
  <c r="E101" i="49" s="1"/>
  <c r="E99" i="49"/>
  <c r="E98" i="49" s="1"/>
  <c r="E97" i="49" s="1"/>
  <c r="E96" i="49" s="1"/>
  <c r="E94" i="49"/>
  <c r="E93" i="49" s="1"/>
  <c r="E92" i="49" s="1"/>
  <c r="E91" i="49" s="1"/>
  <c r="E89" i="49"/>
  <c r="E88" i="49" s="1"/>
  <c r="E87" i="49" s="1"/>
  <c r="E85" i="49"/>
  <c r="E84" i="49" s="1"/>
  <c r="E83" i="49" s="1"/>
  <c r="E80" i="49"/>
  <c r="E79" i="49" s="1"/>
  <c r="E78" i="49" s="1"/>
  <c r="E76" i="49"/>
  <c r="E75" i="49" s="1"/>
  <c r="E74" i="49" s="1"/>
  <c r="E72" i="49"/>
  <c r="E71" i="49" s="1"/>
  <c r="E70" i="49" s="1"/>
  <c r="E68" i="49"/>
  <c r="E67" i="49" s="1"/>
  <c r="E66" i="49" s="1"/>
  <c r="E63" i="49"/>
  <c r="E61" i="49"/>
  <c r="E60" i="49" s="1"/>
  <c r="E59" i="49" s="1"/>
  <c r="E58" i="49" s="1"/>
  <c r="E56" i="49"/>
  <c r="E55" i="49" s="1"/>
  <c r="E54" i="49" s="1"/>
  <c r="E52" i="49"/>
  <c r="E51" i="49" s="1"/>
  <c r="E50" i="49" s="1"/>
  <c r="E47" i="49"/>
  <c r="E45" i="49"/>
  <c r="E41" i="49"/>
  <c r="E40" i="49" s="1"/>
  <c r="E39" i="49" s="1"/>
  <c r="E37" i="49"/>
  <c r="E36" i="49" s="1"/>
  <c r="E35" i="49" s="1"/>
  <c r="E33" i="49"/>
  <c r="E31" i="49"/>
  <c r="E25" i="49"/>
  <c r="E23" i="49"/>
  <c r="E22" i="49" s="1"/>
  <c r="E19" i="49"/>
  <c r="E18" i="49" s="1"/>
  <c r="E17" i="49" s="1"/>
  <c r="E44" i="49" l="1"/>
  <c r="E43" i="49" s="1"/>
  <c r="E82" i="49"/>
  <c r="E65" i="49"/>
  <c r="E30" i="49"/>
  <c r="E21" i="49" s="1"/>
  <c r="E16" i="49" s="1"/>
  <c r="E15" i="49" s="1"/>
  <c r="E155" i="49"/>
  <c r="E117" i="49"/>
  <c r="E116" i="49" s="1"/>
  <c r="E49" i="49"/>
  <c r="E210" i="49"/>
  <c r="E209" i="49" s="1"/>
  <c r="E192" i="49"/>
  <c r="E196" i="49"/>
  <c r="D218" i="49" l="1"/>
  <c r="F200" i="49" l="1"/>
  <c r="F199" i="49" s="1"/>
  <c r="F196" i="49" s="1"/>
  <c r="D200" i="49"/>
  <c r="D199" i="49" s="1"/>
  <c r="F197" i="49"/>
  <c r="D197" i="49"/>
  <c r="D196" i="49" s="1"/>
  <c r="F194" i="49"/>
  <c r="F193" i="49" s="1"/>
  <c r="D194" i="49"/>
  <c r="D193" i="49" s="1"/>
  <c r="F187" i="49"/>
  <c r="F189" i="49"/>
  <c r="F190" i="49"/>
  <c r="D190" i="49"/>
  <c r="D189" i="49" s="1"/>
  <c r="D187" i="49"/>
  <c r="D186" i="49" s="1"/>
  <c r="F184" i="49"/>
  <c r="F183" i="49" s="1"/>
  <c r="D184" i="49"/>
  <c r="D183" i="49" s="1"/>
  <c r="F147" i="49"/>
  <c r="F146" i="49" s="1"/>
  <c r="F150" i="49"/>
  <c r="F149" i="49" s="1"/>
  <c r="D150" i="49"/>
  <c r="D149" i="49" s="1"/>
  <c r="D147" i="49"/>
  <c r="D146" i="49" s="1"/>
  <c r="D192" i="49" l="1"/>
  <c r="C68" i="53"/>
  <c r="D68" i="53" l="1"/>
  <c r="E68" i="53"/>
  <c r="D77" i="53"/>
  <c r="E77" i="53"/>
  <c r="C77" i="53"/>
  <c r="E73" i="53" l="1"/>
  <c r="D73" i="53"/>
  <c r="C73" i="53"/>
  <c r="E71" i="53"/>
  <c r="D71" i="53"/>
  <c r="C71" i="53"/>
  <c r="E66" i="53"/>
  <c r="D66" i="53"/>
  <c r="C66" i="53"/>
  <c r="E54" i="53"/>
  <c r="D54" i="53"/>
  <c r="C54" i="53"/>
  <c r="E53" i="53"/>
  <c r="D53" i="53"/>
  <c r="E51" i="53"/>
  <c r="E50" i="53" s="1"/>
  <c r="E49" i="53" s="1"/>
  <c r="D51" i="53"/>
  <c r="D50" i="53" s="1"/>
  <c r="D49" i="53" s="1"/>
  <c r="C51" i="53"/>
  <c r="C50" i="53" s="1"/>
  <c r="C49" i="53" s="1"/>
  <c r="E47" i="53"/>
  <c r="E46" i="53" s="1"/>
  <c r="D47" i="53"/>
  <c r="D46" i="53" s="1"/>
  <c r="C47" i="53"/>
  <c r="C46" i="53" s="1"/>
  <c r="E44" i="53"/>
  <c r="D44" i="53"/>
  <c r="C44" i="53"/>
  <c r="E42" i="53"/>
  <c r="E41" i="53" s="1"/>
  <c r="D42" i="53"/>
  <c r="D41" i="53" s="1"/>
  <c r="C42" i="53"/>
  <c r="C41" i="53" s="1"/>
  <c r="E40" i="53"/>
  <c r="D40" i="53"/>
  <c r="C40" i="53"/>
  <c r="E38" i="53"/>
  <c r="D38" i="53"/>
  <c r="C38" i="53"/>
  <c r="E36" i="53"/>
  <c r="D36" i="53"/>
  <c r="C36" i="53"/>
  <c r="E33" i="53"/>
  <c r="D33" i="53"/>
  <c r="C33" i="53"/>
  <c r="E29" i="53"/>
  <c r="E28" i="53" s="1"/>
  <c r="D29" i="53"/>
  <c r="D28" i="53" s="1"/>
  <c r="C29" i="53"/>
  <c r="C28" i="53" s="1"/>
  <c r="E23" i="53"/>
  <c r="E22" i="53" s="1"/>
  <c r="D23" i="53"/>
  <c r="D22" i="53" s="1"/>
  <c r="C23" i="53"/>
  <c r="C22" i="53" s="1"/>
  <c r="E18" i="53"/>
  <c r="E17" i="53" s="1"/>
  <c r="D18" i="53"/>
  <c r="D17" i="53" s="1"/>
  <c r="C18" i="53"/>
  <c r="C17" i="53" s="1"/>
  <c r="C79" i="53" s="1"/>
  <c r="D35" i="53" l="1"/>
  <c r="E35" i="53"/>
  <c r="D32" i="53"/>
  <c r="D16" i="53" s="1"/>
  <c r="C70" i="53"/>
  <c r="D70" i="53"/>
  <c r="D62" i="53" s="1"/>
  <c r="D61" i="53" s="1"/>
  <c r="C35" i="53"/>
  <c r="C32" i="53" s="1"/>
  <c r="E32" i="53"/>
  <c r="E16" i="53" s="1"/>
  <c r="E70" i="53"/>
  <c r="E62" i="53" s="1"/>
  <c r="E61" i="53" s="1"/>
  <c r="E45" i="50"/>
  <c r="C45" i="50"/>
  <c r="D79" i="53" l="1"/>
  <c r="C62" i="53"/>
  <c r="C61" i="53" s="1"/>
  <c r="E79" i="53"/>
  <c r="F192" i="49"/>
  <c r="F238" i="49"/>
  <c r="F237" i="49" s="1"/>
  <c r="F236" i="49" s="1"/>
  <c r="D237" i="49"/>
  <c r="D236" i="49" s="1"/>
  <c r="D238" i="49"/>
  <c r="F166" i="49" l="1"/>
  <c r="F165" i="49" s="1"/>
  <c r="F164" i="49" s="1"/>
  <c r="D166" i="49"/>
  <c r="D165" i="49" s="1"/>
  <c r="D164" i="49" s="1"/>
  <c r="F170" i="49"/>
  <c r="F169" i="49" s="1"/>
  <c r="F168" i="49" s="1"/>
  <c r="D170" i="49"/>
  <c r="D169" i="49" s="1"/>
  <c r="D168" i="49" s="1"/>
  <c r="F119" i="49"/>
  <c r="F118" i="49" s="1"/>
  <c r="D119" i="49"/>
  <c r="D118" i="49" s="1"/>
  <c r="E27" i="52" l="1"/>
  <c r="D27" i="52"/>
  <c r="C27" i="52"/>
  <c r="E26" i="52"/>
  <c r="D26" i="52"/>
  <c r="C26" i="52"/>
  <c r="E25" i="52"/>
  <c r="D25" i="52"/>
  <c r="D20" i="52" s="1"/>
  <c r="C25" i="52"/>
  <c r="E23" i="52"/>
  <c r="D23" i="52"/>
  <c r="C23" i="52"/>
  <c r="E22" i="52"/>
  <c r="D22" i="52"/>
  <c r="C22" i="52"/>
  <c r="E21" i="52"/>
  <c r="E20" i="52" s="1"/>
  <c r="E14" i="52" s="1"/>
  <c r="D21" i="52"/>
  <c r="C21" i="52"/>
  <c r="D18" i="52"/>
  <c r="C18" i="52"/>
  <c r="D16" i="52"/>
  <c r="D15" i="52" s="1"/>
  <c r="C16" i="52"/>
  <c r="C15" i="52" s="1"/>
  <c r="E15" i="52"/>
  <c r="E43" i="50"/>
  <c r="C43" i="50"/>
  <c r="E41" i="50"/>
  <c r="C41" i="50"/>
  <c r="E38" i="50"/>
  <c r="C38" i="50"/>
  <c r="E36" i="50"/>
  <c r="C36" i="50"/>
  <c r="E32" i="50"/>
  <c r="C32" i="50"/>
  <c r="E29" i="50"/>
  <c r="C29" i="50"/>
  <c r="E26" i="50"/>
  <c r="C26" i="50"/>
  <c r="E24" i="50"/>
  <c r="C24" i="50"/>
  <c r="E18" i="50"/>
  <c r="E16" i="50" s="1"/>
  <c r="C18" i="50"/>
  <c r="F234" i="49"/>
  <c r="D234" i="49"/>
  <c r="F233" i="49"/>
  <c r="F232" i="49" s="1"/>
  <c r="D233" i="49"/>
  <c r="D232" i="49" s="1"/>
  <c r="F230" i="49"/>
  <c r="F229" i="49" s="1"/>
  <c r="F228" i="49" s="1"/>
  <c r="D230" i="49"/>
  <c r="D229" i="49" s="1"/>
  <c r="D228" i="49" s="1"/>
  <c r="F226" i="49"/>
  <c r="F225" i="49" s="1"/>
  <c r="F224" i="49" s="1"/>
  <c r="D226" i="49"/>
  <c r="D225" i="49" s="1"/>
  <c r="D224" i="49" s="1"/>
  <c r="F222" i="49"/>
  <c r="F221" i="49" s="1"/>
  <c r="D222" i="49"/>
  <c r="D221" i="49"/>
  <c r="F218" i="49"/>
  <c r="F217" i="49" s="1"/>
  <c r="D217" i="49"/>
  <c r="F215" i="49"/>
  <c r="F214" i="49" s="1"/>
  <c r="D215" i="49"/>
  <c r="D214" i="49" s="1"/>
  <c r="F212" i="49"/>
  <c r="F211" i="49" s="1"/>
  <c r="D212" i="49"/>
  <c r="D211" i="49" s="1"/>
  <c r="F207" i="49"/>
  <c r="D207" i="49"/>
  <c r="F205" i="49"/>
  <c r="D205" i="49"/>
  <c r="F186" i="49"/>
  <c r="F182" i="49" s="1"/>
  <c r="F181" i="49" s="1"/>
  <c r="D181" i="49"/>
  <c r="F179" i="49"/>
  <c r="F178" i="49" s="1"/>
  <c r="F177" i="49" s="1"/>
  <c r="D179" i="49"/>
  <c r="D178" i="49" s="1"/>
  <c r="D177" i="49" s="1"/>
  <c r="F175" i="49"/>
  <c r="F174" i="49" s="1"/>
  <c r="F173" i="49" s="1"/>
  <c r="D175" i="49"/>
  <c r="D174" i="49" s="1"/>
  <c r="D173" i="49" s="1"/>
  <c r="F162" i="49"/>
  <c r="F161" i="49" s="1"/>
  <c r="F160" i="49" s="1"/>
  <c r="D162" i="49"/>
  <c r="D161" i="49" s="1"/>
  <c r="D160" i="49" s="1"/>
  <c r="F158" i="49"/>
  <c r="F157" i="49" s="1"/>
  <c r="F156" i="49" s="1"/>
  <c r="D158" i="49"/>
  <c r="D157" i="49" s="1"/>
  <c r="D156" i="49" s="1"/>
  <c r="F144" i="49"/>
  <c r="F143" i="49" s="1"/>
  <c r="F142" i="49" s="1"/>
  <c r="F141" i="49" s="1"/>
  <c r="D144" i="49"/>
  <c r="D143" i="49" s="1"/>
  <c r="D142" i="49" s="1"/>
  <c r="F139" i="49"/>
  <c r="F138" i="49" s="1"/>
  <c r="F137" i="49" s="1"/>
  <c r="D139" i="49"/>
  <c r="D138" i="49" s="1"/>
  <c r="D137" i="49" s="1"/>
  <c r="F135" i="49"/>
  <c r="F134" i="49" s="1"/>
  <c r="F133" i="49" s="1"/>
  <c r="D135" i="49"/>
  <c r="D134" i="49" s="1"/>
  <c r="D133" i="49" s="1"/>
  <c r="F130" i="49"/>
  <c r="F129" i="49" s="1"/>
  <c r="F128" i="49" s="1"/>
  <c r="D130" i="49"/>
  <c r="D129" i="49" s="1"/>
  <c r="D128" i="49" s="1"/>
  <c r="F126" i="49"/>
  <c r="F125" i="49" s="1"/>
  <c r="F124" i="49" s="1"/>
  <c r="D126" i="49"/>
  <c r="D125" i="49" s="1"/>
  <c r="D124" i="49" s="1"/>
  <c r="F122" i="49"/>
  <c r="F121" i="49" s="1"/>
  <c r="F117" i="49" s="1"/>
  <c r="D122" i="49"/>
  <c r="D121" i="49" s="1"/>
  <c r="D117" i="49" s="1"/>
  <c r="F114" i="49"/>
  <c r="F113" i="49" s="1"/>
  <c r="F112" i="49" s="1"/>
  <c r="F111" i="49" s="1"/>
  <c r="D114" i="49"/>
  <c r="D113" i="49" s="1"/>
  <c r="D112" i="49" s="1"/>
  <c r="D111" i="49" s="1"/>
  <c r="F109" i="49"/>
  <c r="F108" i="49" s="1"/>
  <c r="F107" i="49" s="1"/>
  <c r="F106" i="49" s="1"/>
  <c r="D109" i="49"/>
  <c r="D108" i="49" s="1"/>
  <c r="D107" i="49" s="1"/>
  <c r="D106" i="49" s="1"/>
  <c r="F102" i="49"/>
  <c r="F101" i="49" s="1"/>
  <c r="D102" i="49"/>
  <c r="D101" i="49" s="1"/>
  <c r="F99" i="49"/>
  <c r="F98" i="49" s="1"/>
  <c r="D99" i="49"/>
  <c r="D98" i="49" s="1"/>
  <c r="F94" i="49"/>
  <c r="D94" i="49"/>
  <c r="D93" i="49" s="1"/>
  <c r="D92" i="49" s="1"/>
  <c r="D91" i="49" s="1"/>
  <c r="F93" i="49"/>
  <c r="F92" i="49" s="1"/>
  <c r="F91" i="49" s="1"/>
  <c r="F89" i="49"/>
  <c r="F88" i="49" s="1"/>
  <c r="F87" i="49" s="1"/>
  <c r="D89" i="49"/>
  <c r="D88" i="49" s="1"/>
  <c r="D87" i="49" s="1"/>
  <c r="F85" i="49"/>
  <c r="F84" i="49" s="1"/>
  <c r="F83" i="49" s="1"/>
  <c r="D85" i="49"/>
  <c r="D84" i="49" s="1"/>
  <c r="D83" i="49" s="1"/>
  <c r="D82" i="49" s="1"/>
  <c r="F80" i="49"/>
  <c r="F79" i="49" s="1"/>
  <c r="F78" i="49" s="1"/>
  <c r="D80" i="49"/>
  <c r="D79" i="49" s="1"/>
  <c r="D78" i="49" s="1"/>
  <c r="F76" i="49"/>
  <c r="F75" i="49" s="1"/>
  <c r="F74" i="49" s="1"/>
  <c r="D76" i="49"/>
  <c r="D75" i="49" s="1"/>
  <c r="D74" i="49" s="1"/>
  <c r="F72" i="49"/>
  <c r="F71" i="49" s="1"/>
  <c r="F70" i="49" s="1"/>
  <c r="D72" i="49"/>
  <c r="D71" i="49" s="1"/>
  <c r="D70" i="49" s="1"/>
  <c r="F68" i="49"/>
  <c r="F67" i="49" s="1"/>
  <c r="F66" i="49" s="1"/>
  <c r="D68" i="49"/>
  <c r="D67" i="49" s="1"/>
  <c r="D66" i="49" s="1"/>
  <c r="F63" i="49"/>
  <c r="D63" i="49"/>
  <c r="F61" i="49"/>
  <c r="D61" i="49"/>
  <c r="F56" i="49"/>
  <c r="F55" i="49" s="1"/>
  <c r="F54" i="49" s="1"/>
  <c r="D56" i="49"/>
  <c r="D55" i="49" s="1"/>
  <c r="D54" i="49" s="1"/>
  <c r="F52" i="49"/>
  <c r="F51" i="49" s="1"/>
  <c r="F50" i="49" s="1"/>
  <c r="D52" i="49"/>
  <c r="D51" i="49" s="1"/>
  <c r="D50" i="49" s="1"/>
  <c r="D49" i="49" s="1"/>
  <c r="F47" i="49"/>
  <c r="D47" i="49"/>
  <c r="F45" i="49"/>
  <c r="F41" i="49"/>
  <c r="F40" i="49" s="1"/>
  <c r="F39" i="49" s="1"/>
  <c r="D41" i="49"/>
  <c r="D40" i="49" s="1"/>
  <c r="D39" i="49" s="1"/>
  <c r="F37" i="49"/>
  <c r="F36" i="49" s="1"/>
  <c r="F35" i="49" s="1"/>
  <c r="D37" i="49"/>
  <c r="D36" i="49" s="1"/>
  <c r="D35" i="49" s="1"/>
  <c r="F33" i="49"/>
  <c r="D33" i="49"/>
  <c r="F31" i="49"/>
  <c r="D31" i="49"/>
  <c r="F25" i="49"/>
  <c r="D25" i="49"/>
  <c r="D22" i="49" s="1"/>
  <c r="F23" i="49"/>
  <c r="F22" i="49" s="1"/>
  <c r="F19" i="49"/>
  <c r="F18" i="49" s="1"/>
  <c r="F17" i="49" s="1"/>
  <c r="D19" i="49"/>
  <c r="D65" i="49" l="1"/>
  <c r="D18" i="49"/>
  <c r="D17" i="49" s="1"/>
  <c r="D204" i="49"/>
  <c r="D203" i="49" s="1"/>
  <c r="D202" i="49" s="1"/>
  <c r="F210" i="49"/>
  <c r="D21" i="49"/>
  <c r="D141" i="49"/>
  <c r="D155" i="49"/>
  <c r="C20" i="52"/>
  <c r="C16" i="50"/>
  <c r="F155" i="49"/>
  <c r="D172" i="49"/>
  <c r="F132" i="49"/>
  <c r="F82" i="49"/>
  <c r="F97" i="49"/>
  <c r="F96" i="49" s="1"/>
  <c r="F116" i="49"/>
  <c r="F30" i="49"/>
  <c r="F21" i="49" s="1"/>
  <c r="D43" i="49"/>
  <c r="D60" i="49"/>
  <c r="D59" i="49" s="1"/>
  <c r="D58" i="49" s="1"/>
  <c r="F204" i="49"/>
  <c r="F203" i="49" s="1"/>
  <c r="F202" i="49" s="1"/>
  <c r="D116" i="49"/>
  <c r="F44" i="49"/>
  <c r="F43" i="49" s="1"/>
  <c r="F60" i="49"/>
  <c r="F59" i="49" s="1"/>
  <c r="F58" i="49" s="1"/>
  <c r="D132" i="49"/>
  <c r="D97" i="49"/>
  <c r="D96" i="49" s="1"/>
  <c r="F49" i="49"/>
  <c r="F65" i="49"/>
  <c r="D14" i="52"/>
  <c r="F209" i="49"/>
  <c r="F172" i="49"/>
  <c r="D16" i="49" l="1"/>
  <c r="D15" i="49" s="1"/>
  <c r="F16" i="49"/>
  <c r="F15" i="49" s="1"/>
  <c r="F241" i="49" s="1"/>
  <c r="E241" i="49"/>
  <c r="D241" i="49" l="1"/>
</calcChain>
</file>

<file path=xl/sharedStrings.xml><?xml version="1.0" encoding="utf-8"?>
<sst xmlns="http://schemas.openxmlformats.org/spreadsheetml/2006/main" count="1391" uniqueCount="478">
  <si>
    <t>Сумма</t>
  </si>
  <si>
    <t xml:space="preserve">Наименование </t>
  </si>
  <si>
    <t>ЦСР</t>
  </si>
  <si>
    <t>ВР</t>
  </si>
  <si>
    <t>Центральный аппарат</t>
  </si>
  <si>
    <t xml:space="preserve">Уплата налогов, сборов и иных платежей </t>
  </si>
  <si>
    <t>850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</si>
  <si>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</si>
  <si>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</si>
  <si>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Целевой финансовый резерв для предупреждения и ликвидации чрезвычайных ситуаций</t>
  </si>
  <si>
    <t>Резервные средства</t>
  </si>
  <si>
    <t>Выполнение других обязательств государства</t>
  </si>
  <si>
    <t>810</t>
  </si>
  <si>
    <t>Мероприятия в области коммунального хозяйства</t>
  </si>
  <si>
    <t>Уличное освещение</t>
  </si>
  <si>
    <t>Организация и содержание мест захоронения</t>
  </si>
  <si>
    <t>Библиотеки</t>
  </si>
  <si>
    <t>Пенсионное обеспечение</t>
  </si>
  <si>
    <t>Публичные нормативные социальные выплаты гражданам</t>
  </si>
  <si>
    <t>310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</si>
  <si>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</si>
  <si>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Непрограммное направление расходов городских и сельских поселений</t>
  </si>
  <si>
    <t>Обеспечение муниципального управления</t>
  </si>
  <si>
    <t>ВСЕГО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</si>
  <si>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</si>
  <si>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</si>
  <si>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</si>
  <si>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</si>
  <si>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</si>
  <si>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Прочие мероприятия по благоустройству городских и сельских поселений</t>
  </si>
  <si>
    <t>Расходы на выплаты персоналу государственных (муниципальных) органов</t>
  </si>
  <si>
    <t>120</t>
  </si>
  <si>
    <t>800</t>
  </si>
  <si>
    <t>200</t>
  </si>
  <si>
    <t>Мероприятия в области социальной политики</t>
  </si>
  <si>
    <t>300</t>
  </si>
  <si>
    <t>Социальное обеспечение и иные выплаты населению</t>
  </si>
  <si>
    <t xml:space="preserve">Оценка недвижимости, признание прав и регулирование отношений по муниципальной собственности </t>
  </si>
  <si>
    <t>Доплаты к пенсиям муниципальных служащих</t>
  </si>
  <si>
    <t>Закупка товаров, работ и услуг для государственных (муниципальных) нужд</t>
  </si>
  <si>
    <t>600</t>
  </si>
  <si>
    <t>610</t>
  </si>
  <si>
    <t>Субсидии бюджетным учреждениям</t>
  </si>
  <si>
    <t xml:space="preserve">Центры спортивной подготовки </t>
  </si>
  <si>
    <t>Дворцы и дома культуры</t>
  </si>
  <si>
    <t>630</t>
  </si>
  <si>
    <t>Предоставление субсидий бюджетным, автономным учреждениям и иным некоммерческим организациям</t>
  </si>
  <si>
    <t>93 0 00 00000</t>
  </si>
  <si>
    <t>93 1 00 00000</t>
  </si>
  <si>
    <t>59 0 00 00000</t>
  </si>
  <si>
    <t>54 0 00 00000</t>
  </si>
  <si>
    <t>53 0 00 00000</t>
  </si>
  <si>
    <t>93 7 00 00000</t>
  </si>
  <si>
    <t>93 7 00 10020</t>
  </si>
  <si>
    <t>57 0 00 00000</t>
  </si>
  <si>
    <t>Исполнение судебных актов</t>
  </si>
  <si>
    <t>830</t>
  </si>
  <si>
    <t>51 0 00 00000</t>
  </si>
  <si>
    <t>51 1 00 00000</t>
  </si>
  <si>
    <t>51 2 00 00000</t>
  </si>
  <si>
    <t>51 2 01 00000</t>
  </si>
  <si>
    <t>Иные мероприятия</t>
  </si>
  <si>
    <t>51 2 02 00000</t>
  </si>
  <si>
    <t>360</t>
  </si>
  <si>
    <t>Иные выплаты населению</t>
  </si>
  <si>
    <t>Поддержка жилищного хозяйства</t>
  </si>
  <si>
    <t>93 3 00 00000</t>
  </si>
  <si>
    <t>Взносы на капитальный ремонт муниципального жилого и нежилого фонда</t>
  </si>
  <si>
    <t>Мероприятия по кадастровой оценке земельных участков</t>
  </si>
  <si>
    <t>540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</si>
  <si>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</si>
  <si>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500</t>
  </si>
  <si>
    <t>Межбюджетные трансферты</t>
  </si>
  <si>
    <t>Иные межбюджетные трансферты</t>
  </si>
  <si>
    <t>55 0 00 00000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</si>
  <si>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</si>
  <si>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93 1 00 02040</t>
  </si>
  <si>
    <t>51 1 01 00000</t>
  </si>
  <si>
    <t>51 1 01 02020</t>
  </si>
  <si>
    <t>60 0 00 00000</t>
  </si>
  <si>
    <t>2020 год</t>
  </si>
  <si>
    <t>2021 год</t>
  </si>
  <si>
    <t>Условно утвержденные расходы</t>
  </si>
  <si>
    <t>ГРБС</t>
  </si>
  <si>
    <t>Финансовое обеспечение деятельности главы администрации Новомичуринского городского поселения</t>
  </si>
  <si>
    <t>Финансовое обеспечение деятельности  администрации Новомичуринского городского поселения</t>
  </si>
  <si>
    <t>51 1 02 00000</t>
  </si>
  <si>
    <t>51 1 02 02040</t>
  </si>
  <si>
    <t>51 1 03 00000</t>
  </si>
  <si>
    <t>Участие в заседаниях Совета муниципальных образований</t>
  </si>
  <si>
    <t>51 1 03 99999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</si>
  <si>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</si>
  <si>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</si>
  <si>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51 1 04 02150</t>
  </si>
  <si>
    <t>Финансовое обеспечение проводимых мероприятий в Новомичуринском городском поселении</t>
  </si>
  <si>
    <t>51 1 05 00000</t>
  </si>
  <si>
    <t>51 2 01 04010</t>
  </si>
  <si>
    <t>51 2 02 04040</t>
  </si>
  <si>
    <t>Социальное обеспечение</t>
  </si>
  <si>
    <t>51 3 00 00000</t>
  </si>
  <si>
    <t>51 3 01 00000</t>
  </si>
  <si>
    <t>Финансовое обеспечение деятельности секретаря административной комиссии</t>
  </si>
  <si>
    <t>51 3 01 89100</t>
  </si>
  <si>
    <t>51 4 00 00000</t>
  </si>
  <si>
    <t>51 4 01 00000</t>
  </si>
  <si>
    <t>51 5 00 00000</t>
  </si>
  <si>
    <t>51 4 02 00000</t>
  </si>
  <si>
    <t>Проведение технической инвентаризации, оценки рыночной стоимости объектов муниципального имущества</t>
  </si>
  <si>
    <t>51 4 03 00000</t>
  </si>
  <si>
    <t>Обеспечение содержания нераспределенного имущества</t>
  </si>
  <si>
    <t>51 4 04 00000</t>
  </si>
  <si>
    <t>Проведение судебной экспертизы</t>
  </si>
  <si>
    <t>Межевание территории Новомичуринского городского поселения и земельных участков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</si>
  <si>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</si>
  <si>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</si>
  <si>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</si>
  <si>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</si>
  <si>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51 5 02 00000</t>
  </si>
  <si>
    <t>51 5 02 02170</t>
  </si>
  <si>
    <t>Создание общественных спасательных постов в местах массового отдыха населения</t>
  </si>
  <si>
    <t>54 0 01 00000</t>
  </si>
  <si>
    <t>51 1 05 99999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</si>
  <si>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</si>
  <si>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</si>
  <si>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Обеспечение досуга и предоставление услуг организаций культуры</t>
  </si>
  <si>
    <t>57 0 01 00000</t>
  </si>
  <si>
    <t>57 0 01 40990</t>
  </si>
  <si>
    <t>Обеспечение библиотечного обслуживания</t>
  </si>
  <si>
    <t>57 0 02 00000</t>
  </si>
  <si>
    <t>57 0 02 42990</t>
  </si>
  <si>
    <t>59 0 01 00000</t>
  </si>
  <si>
    <t xml:space="preserve">Содержание муниципальных дорог и тротуаров в границах Новомичуринского городского поселения </t>
  </si>
  <si>
    <t>60 0 01 00000</t>
  </si>
  <si>
    <t>Благоустройство дворовых территорий</t>
  </si>
  <si>
    <t>Благоустройство  муниципальных территорий общего пользования</t>
  </si>
  <si>
    <t>60 0 02 00000</t>
  </si>
  <si>
    <t>Обеспечение доступа к объектам спорта</t>
  </si>
  <si>
    <t>Организация и проведение официальных физкультурных (физкультурно-оздоровительных) мероприятий</t>
  </si>
  <si>
    <t>61 0 00 00000</t>
  </si>
  <si>
    <t>61 0 01 00000</t>
  </si>
  <si>
    <t>61 0 01 82990</t>
  </si>
  <si>
    <t>61 0 02 00000</t>
  </si>
  <si>
    <t>61 0 02 82990</t>
  </si>
  <si>
    <t>53 0 01 00000</t>
  </si>
  <si>
    <t>Учреждение по благоустройству</t>
  </si>
  <si>
    <t>Расходы за счет межбюджетных трансфертов из бюджетов других уровней</t>
  </si>
  <si>
    <t>Расходы за счет межбюджетных трансфертов из областного бюджета</t>
  </si>
  <si>
    <t>Осуществление первичного воинского учета на территориях, где отсутствуют военные комиссариаты</t>
  </si>
  <si>
    <t>84 0 00 00000</t>
  </si>
  <si>
    <t>84 2 00 00000</t>
  </si>
  <si>
    <t>84 2 00 51180</t>
  </si>
  <si>
    <t>93 2 00 00000</t>
  </si>
  <si>
    <t>93 2 00 02170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</si>
  <si>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</si>
  <si>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93 1 00 02090</t>
  </si>
  <si>
    <t>880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</si>
  <si>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</si>
  <si>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</si>
  <si>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</si>
  <si>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</si>
  <si>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Муниципальная программа "Повышение эффективности муниципального управления в Новомичуринском городском поселении "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</si>
  <si>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</si>
  <si>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</si>
  <si>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Муниципальная программа «Обеспечение пожарной безопасности на территории МО -Новомичуринское городское поселение"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</si>
  <si>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</si>
  <si>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</si>
  <si>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</si>
  <si>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</si>
  <si>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93 3 00 80020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</si>
  <si>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</si>
  <si>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56 0 00 00000</t>
  </si>
  <si>
    <t>56 0 01 00000</t>
  </si>
  <si>
    <t>56 0 01 60050</t>
  </si>
  <si>
    <t>56 0 01 60990</t>
  </si>
  <si>
    <t>56 0 02 00000</t>
  </si>
  <si>
    <t>56 0 02 60010</t>
  </si>
  <si>
    <t>56 0 03 00000</t>
  </si>
  <si>
    <t>56 0 03 60040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</si>
  <si>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</si>
  <si>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</si>
  <si>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</si>
  <si>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</si>
  <si>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</si>
  <si>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51 4 03 99999</t>
  </si>
  <si>
    <t>51 4 02 02150</t>
  </si>
  <si>
    <t>51 4 01 02130</t>
  </si>
  <si>
    <t>Субсидии некоммерческим организациям (за исключением государственных (муниципальных) учреждений)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</si>
  <si>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</si>
  <si>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93 1 00 02150</t>
  </si>
  <si>
    <t>320</t>
  </si>
  <si>
    <t>Социальные выплаты гражданам, кроме публичных нормативных социальных выплат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</si>
  <si>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</si>
  <si>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</si>
  <si>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</si>
  <si>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</si>
  <si>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</si>
  <si>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</si>
  <si>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</si>
  <si>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</si>
  <si>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</si>
  <si>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</si>
  <si>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</si>
  <si>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</si>
  <si>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</si>
  <si>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</si>
  <si>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</si>
  <si>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</si>
  <si>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</si>
  <si>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</si>
  <si>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</si>
  <si>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</si>
  <si>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</si>
  <si>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</si>
  <si>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</si>
  <si>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0409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</si>
  <si>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</si>
  <si>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</si>
  <si>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</si>
  <si>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</si>
  <si>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</si>
  <si>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</si>
  <si>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</si>
  <si>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</si>
  <si>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</si>
  <si>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</si>
  <si>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</si>
  <si>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</si>
  <si>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</si>
  <si>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</si>
  <si>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</si>
  <si>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</si>
  <si>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</si>
  <si>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</si>
  <si>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</si>
  <si>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</si>
  <si>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</si>
  <si>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Код бюджетной классификации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</si>
  <si>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</si>
  <si>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</si>
  <si>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</si>
  <si>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</si>
  <si>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</si>
  <si>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</si>
  <si>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</si>
  <si>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</si>
  <si>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городских поселений</t>
  </si>
  <si>
    <t>в рублях</t>
  </si>
  <si>
    <t>2022 год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</si>
  <si>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2020 год и на плановый период 2021 и 2022 годов
</t>
  </si>
  <si>
    <t>Осуществление закупок, товаров, работ, услуг и иных платежей для обеспечения муниципальных нужд</t>
  </si>
  <si>
    <t>51 1 02 02180</t>
  </si>
  <si>
    <t xml:space="preserve">Эффективное управление муниципальным долгом </t>
  </si>
  <si>
    <t>51 1 02 02120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</si>
  <si>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</si>
  <si>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</si>
  <si>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</si>
  <si>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</si>
  <si>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</si>
  <si>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52 0 00 00000</t>
  </si>
  <si>
    <t>Награждение грамотами и ценными подарками</t>
  </si>
  <si>
    <t>52 0 03 00000</t>
  </si>
  <si>
    <t>Мероприятия по поддержке малого и среднего предпринимательства</t>
  </si>
  <si>
    <t>52 0 03 09030</t>
  </si>
  <si>
    <t>Мероприятия по ремонту сетей уличного освещения города</t>
  </si>
  <si>
    <t>53 0 01 09010</t>
  </si>
  <si>
    <t>53 0 01 09015</t>
  </si>
  <si>
    <t>Мероприятия по созданию общественных спасательных постов в местах массового отдыха населения</t>
  </si>
  <si>
    <t>54 0 01 09040</t>
  </si>
  <si>
    <t>Реализация мероприятий по противопожарной безопасности</t>
  </si>
  <si>
    <t>55 0 01 09050</t>
  </si>
  <si>
    <t>Содержание и озеленение территории города</t>
  </si>
  <si>
    <t>Приобретение электроэнергии для нужд уличного освещения</t>
  </si>
  <si>
    <t>Содержание мест  захоронения</t>
  </si>
  <si>
    <t>Содержание автомобильных дорог общего пользования местного значения</t>
  </si>
  <si>
    <t>59 0 01 09025</t>
  </si>
  <si>
    <t>Мероприятия по благоустройству дворовых территорий</t>
  </si>
  <si>
    <t>60 0 01 09060</t>
  </si>
  <si>
    <t>Мероприятия по благоустройству  муниципальных территорий общего пользования</t>
  </si>
  <si>
    <t>60 0 02 09065</t>
  </si>
  <si>
    <t>Муниципальная программа «Поддержка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</si>
  <si>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62 0 00 00000</t>
  </si>
  <si>
    <t>Установка памятника в честь знаменитого русского биолога, селекционера и земляка Ивана Владимировича Мичурина</t>
  </si>
  <si>
    <t>62 0 01 00000</t>
  </si>
  <si>
    <t>93 1 00 02180</t>
  </si>
  <si>
    <t xml:space="preserve">200 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</si>
  <si>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2020 год и на плановый период 2021 и 2022 годов</t>
  </si>
  <si>
    <t>0111</t>
  </si>
  <si>
    <t xml:space="preserve">Другие вопросы в области национальной экономики </t>
  </si>
  <si>
    <t>0412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</si>
  <si>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</si>
  <si>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</si>
  <si>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</si>
  <si>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</si>
  <si>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 xml:space="preserve">             Ведомственная структура расходов  бюджета муниципального образования - Новомичуринское городское поселение Пронского муниципального района на 2020 год и на плановый период 2021 и 2022 годов
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</si>
  <si>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2020 год и на плановый период 2021 и 2022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</si>
  <si>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</si>
  <si>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</si>
  <si>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</si>
  <si>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</si>
  <si>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</si>
  <si>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</si>
  <si>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</si>
  <si>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</si>
  <si>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</si>
  <si>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</si>
  <si>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</si>
  <si>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</si>
  <si>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</si>
  <si>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</si>
  <si>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 xml:space="preserve"> 01 00 00 00 00 0000 500</t>
  </si>
  <si>
    <t xml:space="preserve"> 01 05 02 00 00 0000 500</t>
  </si>
  <si>
    <t xml:space="preserve"> 01 05 02 01 00 0000 510</t>
  </si>
  <si>
    <t xml:space="preserve"> 01 05 02 01 13 0000 510</t>
  </si>
  <si>
    <t xml:space="preserve"> 01 05 00 00 00 0000 600</t>
  </si>
  <si>
    <t xml:space="preserve"> 01 05 02 00 00 0000 600</t>
  </si>
  <si>
    <t xml:space="preserve"> 01 05 02 01 13 0000 610</t>
  </si>
  <si>
    <t>60 0 F2 00000</t>
  </si>
  <si>
    <t>60 0 F2 55552</t>
  </si>
  <si>
    <t>60 0 03 00000</t>
  </si>
  <si>
    <t>60 0 03 09065</t>
  </si>
  <si>
    <t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</t>
  </si>
  <si>
    <t>Изготовление проектно-сметной документации для определения видов и объемов работ по благоустройству</t>
  </si>
  <si>
    <t>Расходы на реализацию федерального проекта "Формирование комфортной городской среды" национального проекта "Жилье и городская среда"</t>
  </si>
  <si>
    <t>Дорожное хозяйство (дорожные фонды)</t>
  </si>
  <si>
    <t>Межбюджетные трансферты непрограммного характера</t>
  </si>
  <si>
    <t>93 Б 00 00000</t>
  </si>
  <si>
    <t>На обеспечение бесплатным молочным питанием детей первого - второго года жизни</t>
  </si>
  <si>
    <t>93 Б 00 21020</t>
  </si>
  <si>
    <t>62 0 03 00000</t>
  </si>
  <si>
    <t>Капитальный ремонт мемориального комплекса в честь 60-летия победы в ВОВ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</si>
  <si>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</si>
  <si>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</si>
  <si>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</si>
  <si>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</si>
  <si>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01 05 02 01 00 0000 610</t>
  </si>
  <si>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2020 год и на плановый период 2021 и 2022 годов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</si>
  <si>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</si>
  <si>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</si>
  <si>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</si>
  <si>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</si>
  <si>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</si>
  <si>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</si>
  <si>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</si>
  <si>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</si>
  <si>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</si>
  <si>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</si>
  <si>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</si>
  <si>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</si>
  <si>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</si>
  <si>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</si>
  <si>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</si>
  <si>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</si>
  <si>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</si>
  <si>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</si>
  <si>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</si>
  <si>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</si>
  <si>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</si>
  <si>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</si>
  <si>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</si>
  <si>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</si>
  <si>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</si>
  <si>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</si>
  <si>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</si>
  <si>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</si>
  <si>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</si>
  <si>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</si>
  <si>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</si>
  <si>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</si>
  <si>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</si>
  <si>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</si>
  <si>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</si>
  <si>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</si>
  <si>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</si>
  <si>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</si>
  <si>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</si>
  <si>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</si>
  <si>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</si>
  <si>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</si>
  <si>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</si>
  <si>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</si>
  <si>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</si>
  <si>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</si>
  <si>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</si>
  <si>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</si>
  <si>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</si>
  <si>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</si>
  <si>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</si>
  <si>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</si>
  <si>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</si>
  <si>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</si>
  <si>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</si>
  <si>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</si>
  <si>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</si>
  <si>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</si>
  <si>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</si>
  <si>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</si>
  <si>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</si>
  <si>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</si>
  <si>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</si>
  <si>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</si>
  <si>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</si>
  <si>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</si>
  <si>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</si>
  <si>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</si>
  <si>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</si>
  <si>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</si>
  <si>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</si>
  <si>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</si>
  <si>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</si>
  <si>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</si>
  <si>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</si>
  <si>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</si>
  <si>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</si>
  <si>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</si>
  <si>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</si>
  <si>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</si>
  <si>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</si>
  <si>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</si>
  <si>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</si>
  <si>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</si>
  <si>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</si>
  <si>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Субсидии бюджетам на реализацию программ формирования современной городской среды
</t>
  </si>
  <si>
    <t xml:space="preserve">2 02 25555 13 0000 150 </t>
  </si>
  <si>
    <t xml:space="preserve">Субсидии бюджетам городских поселений на реализацию программ формирования современной городской среды
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</si>
  <si>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</si>
  <si>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</si>
  <si>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</si>
  <si>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</si>
  <si>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</si>
  <si>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</si>
  <si>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</si>
  <si>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</si>
  <si>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</si>
  <si>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</si>
  <si>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</si>
  <si>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2 02 29999 00 0000 150</t>
  </si>
  <si>
    <t>2 02 25555 00 0000 150</t>
  </si>
  <si>
    <t>2 07 05030 13 0000 150</t>
  </si>
  <si>
    <t>2 07 00000 00 0000 000</t>
  </si>
  <si>
    <t xml:space="preserve">Прочие субсидии </t>
  </si>
  <si>
    <t>2 02 29999 13 0000 150</t>
  </si>
  <si>
    <t>Прочие субсидии бюджетам городских поселений</t>
  </si>
  <si>
    <t>Прочие безвозмездные поступления</t>
  </si>
  <si>
    <t>Прочие безвозмездные поступления в бюджеты городских поселений</t>
  </si>
  <si>
    <t>59 0 01 86540</t>
  </si>
  <si>
    <t>59 0 01 Я6540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</si>
  <si>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</si>
  <si>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</si>
  <si>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 xml:space="preserve">Добровольные пожертвования в целях софинансирования мероприятий подпрограммы «Поддержка местных (муниципальных) инициатив и участия населения в осуществлении местного самоуправления на территории Рязанской области» </t>
  </si>
  <si>
    <t xml:space="preserve">Субсидии бюджетам муниципальных образований на реализацию мероприятий подпрограммы «Поддержка местных (муниципальных) инициатив и участия населения в осуществлении местного самоуправления на территории Рязанской области» </t>
  </si>
  <si>
    <t xml:space="preserve">Софинансирование из бюджета муниципального образования на реализацию мероприятий подпрограммы «Поддержка местных (муниципальных) инициатив и участия населения в осуществлении местного самоуправления на территории Рязанской области» </t>
  </si>
  <si>
    <t>62 0 01 16650</t>
  </si>
  <si>
    <t>62 0 01 86650</t>
  </si>
  <si>
    <t>62 0 01 Я6650</t>
  </si>
  <si>
    <t>62 0 03 16650</t>
  </si>
  <si>
    <t>62 0 03 86650</t>
  </si>
  <si>
    <t>62 0 03 Я6650</t>
  </si>
  <si>
    <t>2 02 25393 00 0000 150</t>
  </si>
  <si>
    <t>2 02 25393 13 0000 150</t>
  </si>
  <si>
    <t>2 02 20000 00 0000 000</t>
  </si>
  <si>
    <t>Субсидии бюджетам бюджетной системы Российской Федерации (межбюджетные субсидии)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</si>
  <si>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</si>
  <si>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</si>
  <si>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2 02 49999 13 0000 150</t>
  </si>
  <si>
    <t>2 02 49999 00 0000 150</t>
  </si>
  <si>
    <t>Прочие межбюджетные трансферты, передаваемые бюджетам городских поселений</t>
  </si>
  <si>
    <t>Прочие межбюджетные трансферты, передаваемые бюджетам</t>
  </si>
  <si>
    <t>1 14 06013 13 0000 430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</si>
  <si>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</si>
  <si>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</si>
  <si>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</si>
  <si>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НЕНАЛОГОВЫЕ ДОХОДЫ</t>
  </si>
  <si>
    <t>1 17 00000 00 0000 000</t>
  </si>
  <si>
    <t xml:space="preserve">Прочие неналоговые доходы </t>
  </si>
  <si>
    <t>1 17 05050 13 0000 180</t>
  </si>
  <si>
    <t>1 17 05000 00 0000 180</t>
  </si>
  <si>
    <t>Прочие неналоговые доходы бюджетов городских поселений</t>
  </si>
  <si>
    <t>59 0 R1 Д3930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</si>
</sst>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5" borderId="0"/>
    <xf numFmtId="0" fontId="1" fillId="4" borderId="5" applyNumberFormat="0" applyFont="0" applyAlignment="0" applyProtection="0"/>
    <xf numFmtId="43" fontId="5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4" fillId="3" borderId="1" xfId="0" applyFont="1" applyFill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3" borderId="1" xfId="1" applyFont="1" applyFill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5" fillId="0" borderId="0" xfId="0" applyFont="1"/>
    <xf numFmtId="0" fontId="3" fillId="3" borderId="1" xfId="1" applyFont="1" applyFill="1" applyBorder="1" applyAlignment="1">
      <alignment horizontal="justify" wrapText="1"/>
    </xf>
    <xf numFmtId="0" fontId="9" fillId="3" borderId="1" xfId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0" fillId="0" borderId="0" xfId="0" applyNumberFormat="1"/>
    <xf numFmtId="4" fontId="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0" fontId="5" fillId="0" borderId="0" xfId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3" fillId="3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wrapText="1"/>
    </xf>
    <xf numFmtId="49" fontId="2" fillId="2" borderId="3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center" vertical="top" wrapText="1"/>
    </xf>
    <xf numFmtId="4" fontId="3" fillId="3" borderId="1" xfId="1" applyNumberFormat="1" applyFont="1" applyFill="1" applyBorder="1" applyAlignment="1">
      <alignment horizontal="center" vertical="top"/>
    </xf>
    <xf numFmtId="0" fontId="2" fillId="0" borderId="1" xfId="1" applyFont="1" applyBorder="1"/>
    <xf numFmtId="49" fontId="2" fillId="0" borderId="1" xfId="1" applyNumberFormat="1" applyFont="1" applyBorder="1" applyAlignment="1">
      <alignment horizontal="center" vertical="top" wrapText="1"/>
    </xf>
    <xf numFmtId="4" fontId="2" fillId="3" borderId="1" xfId="1" applyNumberFormat="1" applyFont="1" applyFill="1" applyBorder="1" applyAlignment="1">
      <alignment horizontal="center" vertical="top"/>
    </xf>
    <xf numFmtId="0" fontId="5" fillId="3" borderId="0" xfId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4" fontId="3" fillId="3" borderId="1" xfId="1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4" fontId="2" fillId="3" borderId="3" xfId="1" applyNumberFormat="1" applyFont="1" applyFill="1" applyBorder="1" applyAlignment="1">
      <alignment horizontal="center" vertical="top" wrapText="1"/>
    </xf>
    <xf numFmtId="4" fontId="2" fillId="3" borderId="1" xfId="1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4" xfId="1" applyFont="1" applyFill="1" applyBorder="1" applyAlignment="1">
      <alignment horizontal="center" vertical="top" wrapText="1"/>
    </xf>
    <xf numFmtId="0" fontId="2" fillId="3" borderId="4" xfId="1" applyFont="1" applyFill="1" applyBorder="1" applyAlignment="1">
      <alignment horizontal="left" vertical="top" wrapText="1"/>
    </xf>
    <xf numFmtId="0" fontId="0" fillId="3" borderId="0" xfId="0" applyFill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justify" wrapText="1"/>
    </xf>
    <xf numFmtId="0" fontId="3" fillId="0" borderId="1" xfId="1" applyFont="1" applyBorder="1" applyAlignment="1">
      <alignment horizontal="justify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4" fontId="3" fillId="0" borderId="1" xfId="1" applyNumberFormat="1" applyFont="1" applyFill="1" applyBorder="1" applyAlignment="1">
      <alignment horizontal="center" vertical="justify"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4" fontId="2" fillId="0" borderId="9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vertical="top" wrapText="1"/>
    </xf>
    <xf numFmtId="4" fontId="2" fillId="0" borderId="3" xfId="1" applyNumberFormat="1" applyFont="1" applyFill="1" applyBorder="1" applyAlignment="1">
      <alignment horizontal="center" vertical="justify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justify" wrapText="1"/>
    </xf>
    <xf numFmtId="4" fontId="2" fillId="0" borderId="1" xfId="1" applyNumberFormat="1" applyFont="1" applyBorder="1" applyAlignment="1">
      <alignment horizontal="center" vertical="justify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justify" wrapText="1"/>
    </xf>
    <xf numFmtId="0" fontId="2" fillId="0" borderId="1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/>
    </xf>
    <xf numFmtId="0" fontId="2" fillId="0" borderId="4" xfId="0" applyFont="1" applyBorder="1" applyAlignment="1">
      <alignment vertical="top" wrapText="1"/>
    </xf>
    <xf numFmtId="0" fontId="15" fillId="0" borderId="10" xfId="0" applyFont="1" applyBorder="1" applyAlignment="1">
      <alignment wrapText="1"/>
    </xf>
    <xf numFmtId="0" fontId="15" fillId="0" borderId="10" xfId="0" applyFont="1" applyBorder="1" applyAlignment="1">
      <alignment vertical="center" wrapText="1"/>
    </xf>
    <xf numFmtId="0" fontId="3" fillId="0" borderId="1" xfId="1" applyFont="1" applyBorder="1" applyAlignment="1">
      <alignment horizontal="left" vertical="top" wrapText="1"/>
    </xf>
    <xf numFmtId="4" fontId="2" fillId="3" borderId="1" xfId="1" applyNumberFormat="1" applyFont="1" applyFill="1" applyBorder="1" applyAlignment="1">
      <alignment horizontal="center" vertical="justify" wrapText="1"/>
    </xf>
    <xf numFmtId="4" fontId="7" fillId="0" borderId="0" xfId="0" applyNumberFormat="1" applyFont="1"/>
    <xf numFmtId="0" fontId="15" fillId="3" borderId="10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9" fillId="3" borderId="1" xfId="0" applyFont="1" applyFill="1" applyBorder="1" applyAlignment="1">
      <alignment horizontal="justify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vertical="top"/>
    </xf>
    <xf numFmtId="0" fontId="8" fillId="0" borderId="0" xfId="0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11" fillId="0" borderId="0" xfId="1" applyFont="1" applyAlignment="1">
      <alignment horizontal="left" wrapText="1"/>
    </xf>
  </cellXfs>
  <cellStyles count="5">
    <cellStyle name="Обычный" xfId="0" builtinId="0"/>
    <cellStyle name="Обычный 2" xfId="1"/>
    <cellStyle name="Обычный 3" xfId="2"/>
    <cellStyle name="Примечание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0</xdr:rowOff>
    </xdr:from>
    <xdr:to>
      <xdr:col>2</xdr:col>
      <xdr:colOff>933450</xdr:colOff>
      <xdr:row>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81375" y="0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3623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</a:t>
          </a:r>
          <a:r>
            <a:rPr lang="en-US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и 202</a:t>
          </a:r>
          <a:r>
            <a:rPr lang="en-US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rtl="0"/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22 декаря 2020 года №  84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00475" y="47625"/>
          <a:ext cx="1609725" cy="1962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152399</xdr:rowOff>
    </xdr:from>
    <xdr:to>
      <xdr:col>5</xdr:col>
      <xdr:colOff>990599</xdr:colOff>
      <xdr:row>7</xdr:row>
      <xdr:rowOff>666750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29300" y="152399"/>
          <a:ext cx="2876549" cy="175260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2020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2021 и 2022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22 декабря 2020 года № 84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4</xdr:col>
      <xdr:colOff>1085850</xdr:colOff>
      <xdr:row>10</xdr:row>
      <xdr:rowOff>76199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29375" y="0"/>
          <a:ext cx="2905125" cy="18192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2020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2021 и 2022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22 декабря 2020 года № 84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47625</xdr:rowOff>
    </xdr:from>
    <xdr:to>
      <xdr:col>3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29125" y="47625"/>
          <a:ext cx="1543050" cy="1876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0</xdr:row>
      <xdr:rowOff>152398</xdr:rowOff>
    </xdr:from>
    <xdr:to>
      <xdr:col>6</xdr:col>
      <xdr:colOff>990599</xdr:colOff>
      <xdr:row>7</xdr:row>
      <xdr:rowOff>714374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91275" y="152398"/>
          <a:ext cx="2876549" cy="16954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2020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2021 и 2022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ru-RU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22 декабря 2020 года № 84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0</xdr:rowOff>
    </xdr:from>
    <xdr:to>
      <xdr:col>4</xdr:col>
      <xdr:colOff>933450</xdr:colOff>
      <xdr:row>8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0"/>
          <a:ext cx="3400426" cy="1590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2020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2021 и 2022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auto" latinLnBrk="0" hangingPunct="1"/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22 декабря 2020 года № 84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83"/>
  <sheetViews>
    <sheetView topLeftCell="A73" workbookViewId="0">
      <selection activeCell="C79" sqref="C79"/>
    </sheetView>
  </sheetViews>
  <sheetFormatPr defaultRowHeight="12.75" x14ac:dyDescent="0.2"/>
  <cols>
    <col min="1" max="1" width="26.140625" customWidth="1"/>
    <col min="2" max="2" width="55.140625" customWidth="1"/>
    <col min="3" max="3" width="17.42578125" customWidth="1"/>
    <col min="4" max="4" width="17.5703125" customWidth="1"/>
    <col min="5" max="5" width="16.42578125" customWidth="1"/>
  </cols>
  <sheetData>
    <row r="9" spans="1:5" ht="25.5" customHeight="1" x14ac:dyDescent="0.2"/>
    <row r="11" spans="1:5" ht="42.75" customHeight="1" x14ac:dyDescent="0.3">
      <c r="A11" s="152" t="s">
        <v>335</v>
      </c>
      <c r="B11" s="152"/>
      <c r="C11" s="152"/>
      <c r="D11" s="152"/>
      <c r="E11" s="152"/>
    </row>
    <row r="12" spans="1:5" ht="16.5" x14ac:dyDescent="0.25">
      <c r="A12" s="1"/>
      <c r="B12" s="2"/>
      <c r="E12" s="2" t="s">
        <v>246</v>
      </c>
    </row>
    <row r="13" spans="1:5" s="28" customFormat="1" ht="12.75" customHeight="1" x14ac:dyDescent="0.2">
      <c r="A13" s="153" t="s">
        <v>236</v>
      </c>
      <c r="B13" s="153" t="s">
        <v>336</v>
      </c>
      <c r="C13" s="156" t="s">
        <v>0</v>
      </c>
      <c r="D13" s="156"/>
      <c r="E13" s="156"/>
    </row>
    <row r="14" spans="1:5" s="28" customFormat="1" ht="12.75" customHeight="1" x14ac:dyDescent="0.2">
      <c r="A14" s="154"/>
      <c r="B14" s="154"/>
      <c r="C14" s="156"/>
      <c r="D14" s="156"/>
      <c r="E14" s="156"/>
    </row>
    <row r="15" spans="1:5" s="28" customFormat="1" ht="21.75" customHeight="1" x14ac:dyDescent="0.2">
      <c r="A15" s="155"/>
      <c r="B15" s="155"/>
      <c r="C15" s="100" t="s">
        <v>80</v>
      </c>
      <c r="D15" s="100" t="s">
        <v>81</v>
      </c>
      <c r="E15" s="100" t="s">
        <v>247</v>
      </c>
    </row>
    <row r="16" spans="1:5" s="28" customFormat="1" ht="21.75" customHeight="1" x14ac:dyDescent="0.25">
      <c r="A16" s="101" t="s">
        <v>337</v>
      </c>
      <c r="B16" s="79" t="s">
        <v>338</v>
      </c>
      <c r="C16" s="102">
        <f>C17+C22+C32+C40+C49+C53+C28+C58</f>
        <v>77099115.219999999</v>
      </c>
      <c r="D16" s="102">
        <f>D17+D22+D32+D40+D49+D53+D28</f>
        <v>89851613.349999994</v>
      </c>
      <c r="E16" s="102">
        <f>E17+E22+E32+E40+E49+E53+E28</f>
        <v>92780659.179999992</v>
      </c>
    </row>
    <row r="17" spans="1:5" s="28" customFormat="1" ht="17.25" customHeight="1" x14ac:dyDescent="0.25">
      <c r="A17" s="101" t="s">
        <v>339</v>
      </c>
      <c r="B17" s="103" t="s">
        <v>340</v>
      </c>
      <c r="C17" s="102">
        <f>C18</f>
        <v>26969748.34</v>
      </c>
      <c r="D17" s="102">
        <f>D18</f>
        <v>27673099.489999998</v>
      </c>
      <c r="E17" s="102">
        <f>E18</f>
        <v>28840005.219999999</v>
      </c>
    </row>
    <row r="18" spans="1:5" s="28" customFormat="1" ht="19.5" customHeight="1" x14ac:dyDescent="0.25">
      <c r="A18" s="101" t="s">
        <v>341</v>
      </c>
      <c r="B18" s="103" t="s">
        <v>342</v>
      </c>
      <c r="C18" s="102">
        <f>C19+C20+C21</f>
        <v>26969748.34</v>
      </c>
      <c r="D18" s="102">
        <f>D19+D20+D21</f>
        <v>27673099.489999998</v>
      </c>
      <c r="E18" s="102">
        <f>E19+E20+E21</f>
        <v>28840005.219999999</v>
      </c>
    </row>
    <row r="19" spans="1:5" ht="102.75" customHeight="1" x14ac:dyDescent="0.25">
      <c r="A19" s="104" t="s">
        <v>343</v>
      </c>
      <c r="B19" s="105" t="s">
        <v>344</v>
      </c>
      <c r="C19" s="136">
        <v>26654748.34</v>
      </c>
      <c r="D19" s="106">
        <v>27453099.489999998</v>
      </c>
      <c r="E19" s="106">
        <v>28610005.219999999</v>
      </c>
    </row>
    <row r="20" spans="1:5" ht="147" customHeight="1" x14ac:dyDescent="0.25">
      <c r="A20" s="104" t="s">
        <v>345</v>
      </c>
      <c r="B20" s="105" t="s">
        <v>346</v>
      </c>
      <c r="C20" s="136">
        <v>120000</v>
      </c>
      <c r="D20" s="106">
        <v>125000</v>
      </c>
      <c r="E20" s="106">
        <v>130000</v>
      </c>
    </row>
    <row r="21" spans="1:5" ht="66" customHeight="1" x14ac:dyDescent="0.25">
      <c r="A21" s="104" t="s">
        <v>347</v>
      </c>
      <c r="B21" s="105" t="s">
        <v>348</v>
      </c>
      <c r="C21" s="106">
        <v>195000</v>
      </c>
      <c r="D21" s="106">
        <v>95000</v>
      </c>
      <c r="E21" s="106">
        <v>100000</v>
      </c>
    </row>
    <row r="22" spans="1:5" s="28" customFormat="1" ht="51" customHeight="1" x14ac:dyDescent="0.25">
      <c r="A22" s="107" t="s">
        <v>349</v>
      </c>
      <c r="B22" s="108" t="s">
        <v>350</v>
      </c>
      <c r="C22" s="109">
        <f>C23</f>
        <v>1336430.8800000001</v>
      </c>
      <c r="D22" s="110">
        <f>D23</f>
        <v>1534452.8399999999</v>
      </c>
      <c r="E22" s="110">
        <f>E23</f>
        <v>1621520.03</v>
      </c>
    </row>
    <row r="23" spans="1:5" ht="32.25" customHeight="1" x14ac:dyDescent="0.25">
      <c r="A23" s="104" t="s">
        <v>351</v>
      </c>
      <c r="B23" s="111" t="s">
        <v>352</v>
      </c>
      <c r="C23" s="106">
        <f>C24+C25+C26+C27</f>
        <v>1336430.8800000001</v>
      </c>
      <c r="D23" s="106">
        <f>D24+D25+D26+D27</f>
        <v>1534452.8399999999</v>
      </c>
      <c r="E23" s="106">
        <f>E24+E25+E26+E27</f>
        <v>1621520.03</v>
      </c>
    </row>
    <row r="24" spans="1:5" ht="100.5" customHeight="1" x14ac:dyDescent="0.25">
      <c r="A24" s="104" t="s">
        <v>353</v>
      </c>
      <c r="B24" s="111" t="s">
        <v>354</v>
      </c>
      <c r="C24" s="106">
        <v>627550.77</v>
      </c>
      <c r="D24" s="112">
        <v>700938.06</v>
      </c>
      <c r="E24" s="112">
        <v>740710.35</v>
      </c>
    </row>
    <row r="25" spans="1:5" ht="114.75" customHeight="1" x14ac:dyDescent="0.2">
      <c r="A25" s="113" t="s">
        <v>355</v>
      </c>
      <c r="B25" s="113" t="s">
        <v>356</v>
      </c>
      <c r="C25" s="106">
        <v>3940.29</v>
      </c>
      <c r="D25" s="114">
        <v>3836.13</v>
      </c>
      <c r="E25" s="114">
        <v>4053.8</v>
      </c>
    </row>
    <row r="26" spans="1:5" ht="99.75" customHeight="1" x14ac:dyDescent="0.25">
      <c r="A26" s="115" t="s">
        <v>357</v>
      </c>
      <c r="B26" s="116" t="s">
        <v>358</v>
      </c>
      <c r="C26" s="106">
        <v>809810.74</v>
      </c>
      <c r="D26" s="114">
        <v>938778.25</v>
      </c>
      <c r="E26" s="114">
        <v>992045.95</v>
      </c>
    </row>
    <row r="27" spans="1:5" ht="98.25" customHeight="1" x14ac:dyDescent="0.25">
      <c r="A27" s="104" t="s">
        <v>359</v>
      </c>
      <c r="B27" s="105" t="s">
        <v>360</v>
      </c>
      <c r="C27" s="106">
        <v>-104870.92</v>
      </c>
      <c r="D27" s="106">
        <v>-109099.6</v>
      </c>
      <c r="E27" s="106">
        <v>-115290.07</v>
      </c>
    </row>
    <row r="28" spans="1:5" ht="18" customHeight="1" x14ac:dyDescent="0.2">
      <c r="A28" s="54" t="s">
        <v>361</v>
      </c>
      <c r="B28" s="117" t="s">
        <v>362</v>
      </c>
      <c r="C28" s="106">
        <f>C29</f>
        <v>321000</v>
      </c>
      <c r="D28" s="106">
        <f>D29</f>
        <v>363000</v>
      </c>
      <c r="E28" s="106">
        <f>E29</f>
        <v>391000</v>
      </c>
    </row>
    <row r="29" spans="1:5" ht="35.25" customHeight="1" x14ac:dyDescent="0.2">
      <c r="A29" s="54" t="s">
        <v>363</v>
      </c>
      <c r="B29" s="54" t="s">
        <v>364</v>
      </c>
      <c r="C29" s="106">
        <f>C30+C31</f>
        <v>321000</v>
      </c>
      <c r="D29" s="106">
        <f>D30+D31</f>
        <v>363000</v>
      </c>
      <c r="E29" s="106">
        <f>E30+E31</f>
        <v>391000</v>
      </c>
    </row>
    <row r="30" spans="1:5" ht="50.25" customHeight="1" x14ac:dyDescent="0.25">
      <c r="A30" s="55" t="s">
        <v>365</v>
      </c>
      <c r="B30" s="105" t="s">
        <v>366</v>
      </c>
      <c r="C30" s="106">
        <v>220206</v>
      </c>
      <c r="D30" s="106">
        <v>249018</v>
      </c>
      <c r="E30" s="106">
        <v>268226</v>
      </c>
    </row>
    <row r="31" spans="1:5" ht="83.25" customHeight="1" x14ac:dyDescent="0.25">
      <c r="A31" s="55" t="s">
        <v>367</v>
      </c>
      <c r="B31" s="105" t="s">
        <v>368</v>
      </c>
      <c r="C31" s="106">
        <v>100794</v>
      </c>
      <c r="D31" s="106">
        <v>113982</v>
      </c>
      <c r="E31" s="106">
        <v>122774</v>
      </c>
    </row>
    <row r="32" spans="1:5" s="28" customFormat="1" ht="16.5" customHeight="1" x14ac:dyDescent="0.25">
      <c r="A32" s="101" t="s">
        <v>369</v>
      </c>
      <c r="B32" s="79" t="s">
        <v>370</v>
      </c>
      <c r="C32" s="102">
        <f>C33+C35</f>
        <v>33427340</v>
      </c>
      <c r="D32" s="102">
        <f>D33+D35</f>
        <v>39218676.019999996</v>
      </c>
      <c r="E32" s="102">
        <f>E33+E35</f>
        <v>41027906.379999995</v>
      </c>
    </row>
    <row r="33" spans="1:5" ht="19.5" customHeight="1" x14ac:dyDescent="0.25">
      <c r="A33" s="118" t="s">
        <v>371</v>
      </c>
      <c r="B33" s="119" t="s">
        <v>372</v>
      </c>
      <c r="C33" s="120">
        <f>C34</f>
        <v>6659000</v>
      </c>
      <c r="D33" s="120">
        <f>D34</f>
        <v>7336000</v>
      </c>
      <c r="E33" s="120">
        <f>E34</f>
        <v>7987000</v>
      </c>
    </row>
    <row r="34" spans="1:5" ht="48.75" customHeight="1" x14ac:dyDescent="0.25">
      <c r="A34" s="121" t="s">
        <v>373</v>
      </c>
      <c r="B34" s="122" t="s">
        <v>374</v>
      </c>
      <c r="C34" s="120">
        <v>6659000</v>
      </c>
      <c r="D34" s="120">
        <v>7336000</v>
      </c>
      <c r="E34" s="120">
        <v>7987000</v>
      </c>
    </row>
    <row r="35" spans="1:5" ht="18.75" customHeight="1" x14ac:dyDescent="0.25">
      <c r="A35" s="118" t="s">
        <v>375</v>
      </c>
      <c r="B35" s="119" t="s">
        <v>376</v>
      </c>
      <c r="C35" s="120">
        <f>C36+C38</f>
        <v>26768340</v>
      </c>
      <c r="D35" s="120">
        <f>D36+D38</f>
        <v>31882676.02</v>
      </c>
      <c r="E35" s="120">
        <f>E36+E38</f>
        <v>33040906.379999999</v>
      </c>
    </row>
    <row r="36" spans="1:5" ht="21.75" customHeight="1" x14ac:dyDescent="0.2">
      <c r="A36" s="118" t="s">
        <v>377</v>
      </c>
      <c r="B36" s="123" t="s">
        <v>378</v>
      </c>
      <c r="C36" s="120">
        <f>C37</f>
        <v>24051340</v>
      </c>
      <c r="D36" s="120">
        <f>D37</f>
        <v>29085676.02</v>
      </c>
      <c r="E36" s="120">
        <f>E37</f>
        <v>30161906.379999999</v>
      </c>
    </row>
    <row r="37" spans="1:5" ht="50.25" customHeight="1" x14ac:dyDescent="0.2">
      <c r="A37" s="118" t="s">
        <v>379</v>
      </c>
      <c r="B37" s="124" t="s">
        <v>380</v>
      </c>
      <c r="C37" s="120">
        <v>24051340</v>
      </c>
      <c r="D37" s="120">
        <v>29085676.02</v>
      </c>
      <c r="E37" s="120">
        <v>30161906.379999999</v>
      </c>
    </row>
    <row r="38" spans="1:5" ht="21" customHeight="1" x14ac:dyDescent="0.2">
      <c r="A38" s="118" t="s">
        <v>381</v>
      </c>
      <c r="B38" s="123" t="s">
        <v>382</v>
      </c>
      <c r="C38" s="120">
        <f>C39</f>
        <v>2717000</v>
      </c>
      <c r="D38" s="120">
        <f>D39</f>
        <v>2797000</v>
      </c>
      <c r="E38" s="120">
        <f>E39</f>
        <v>2879000</v>
      </c>
    </row>
    <row r="39" spans="1:5" ht="51" customHeight="1" x14ac:dyDescent="0.2">
      <c r="A39" s="118" t="s">
        <v>383</v>
      </c>
      <c r="B39" s="123" t="s">
        <v>384</v>
      </c>
      <c r="C39" s="120">
        <v>2717000</v>
      </c>
      <c r="D39" s="120">
        <v>2797000</v>
      </c>
      <c r="E39" s="120">
        <v>2879000</v>
      </c>
    </row>
    <row r="40" spans="1:5" s="28" customFormat="1" ht="64.5" customHeight="1" x14ac:dyDescent="0.25">
      <c r="A40" s="101" t="s">
        <v>385</v>
      </c>
      <c r="B40" s="103" t="s">
        <v>386</v>
      </c>
      <c r="C40" s="102">
        <f>C43+C45+C48</f>
        <v>11419321.02</v>
      </c>
      <c r="D40" s="102">
        <f>D43+D45+D48</f>
        <v>18679816</v>
      </c>
      <c r="E40" s="102">
        <f>E43+E45+E48</f>
        <v>18679816</v>
      </c>
    </row>
    <row r="41" spans="1:5" ht="115.5" customHeight="1" x14ac:dyDescent="0.2">
      <c r="A41" s="118" t="s">
        <v>387</v>
      </c>
      <c r="B41" s="124" t="s">
        <v>388</v>
      </c>
      <c r="C41" s="120">
        <f t="shared" ref="C41:E42" si="0">C42</f>
        <v>6554543.0199999996</v>
      </c>
      <c r="D41" s="120">
        <f t="shared" si="0"/>
        <v>13687038</v>
      </c>
      <c r="E41" s="120">
        <f t="shared" si="0"/>
        <v>13687038</v>
      </c>
    </row>
    <row r="42" spans="1:5" ht="81.75" customHeight="1" x14ac:dyDescent="0.25">
      <c r="A42" s="118" t="s">
        <v>389</v>
      </c>
      <c r="B42" s="119" t="s">
        <v>390</v>
      </c>
      <c r="C42" s="120">
        <f t="shared" si="0"/>
        <v>6554543.0199999996</v>
      </c>
      <c r="D42" s="120">
        <f t="shared" si="0"/>
        <v>13687038</v>
      </c>
      <c r="E42" s="120">
        <f t="shared" si="0"/>
        <v>13687038</v>
      </c>
    </row>
    <row r="43" spans="1:5" ht="99.75" customHeight="1" x14ac:dyDescent="0.2">
      <c r="A43" s="118" t="s">
        <v>391</v>
      </c>
      <c r="B43" s="123" t="s">
        <v>392</v>
      </c>
      <c r="C43" s="120">
        <v>6554543.0199999996</v>
      </c>
      <c r="D43" s="120">
        <v>13687038</v>
      </c>
      <c r="E43" s="120">
        <v>13687038</v>
      </c>
    </row>
    <row r="44" spans="1:5" ht="49.5" customHeight="1" x14ac:dyDescent="0.25">
      <c r="A44" s="118" t="s">
        <v>393</v>
      </c>
      <c r="B44" s="119" t="s">
        <v>394</v>
      </c>
      <c r="C44" s="120">
        <f>C45</f>
        <v>3694778</v>
      </c>
      <c r="D44" s="120">
        <f>D45</f>
        <v>4052778</v>
      </c>
      <c r="E44" s="120">
        <f>E45</f>
        <v>4052778</v>
      </c>
    </row>
    <row r="45" spans="1:5" ht="48" customHeight="1" x14ac:dyDescent="0.25">
      <c r="A45" s="118" t="s">
        <v>395</v>
      </c>
      <c r="B45" s="119" t="s">
        <v>396</v>
      </c>
      <c r="C45" s="120">
        <v>3694778</v>
      </c>
      <c r="D45" s="120">
        <v>4052778</v>
      </c>
      <c r="E45" s="120">
        <v>4052778</v>
      </c>
    </row>
    <row r="46" spans="1:5" ht="101.25" customHeight="1" x14ac:dyDescent="0.2">
      <c r="A46" s="118" t="s">
        <v>397</v>
      </c>
      <c r="B46" s="123" t="s">
        <v>398</v>
      </c>
      <c r="C46" s="120">
        <f t="shared" ref="C46:E47" si="1">C47</f>
        <v>1170000</v>
      </c>
      <c r="D46" s="120">
        <f t="shared" si="1"/>
        <v>940000</v>
      </c>
      <c r="E46" s="120">
        <f t="shared" si="1"/>
        <v>940000</v>
      </c>
    </row>
    <row r="47" spans="1:5" ht="101.25" customHeight="1" x14ac:dyDescent="0.25">
      <c r="A47" s="118" t="s">
        <v>399</v>
      </c>
      <c r="B47" s="119" t="s">
        <v>400</v>
      </c>
      <c r="C47" s="120">
        <f t="shared" si="1"/>
        <v>1170000</v>
      </c>
      <c r="D47" s="120">
        <f t="shared" si="1"/>
        <v>940000</v>
      </c>
      <c r="E47" s="120">
        <f t="shared" si="1"/>
        <v>940000</v>
      </c>
    </row>
    <row r="48" spans="1:5" ht="99.75" customHeight="1" x14ac:dyDescent="0.2">
      <c r="A48" s="118" t="s">
        <v>401</v>
      </c>
      <c r="B48" s="124" t="s">
        <v>402</v>
      </c>
      <c r="C48" s="120">
        <v>1170000</v>
      </c>
      <c r="D48" s="120">
        <v>940000</v>
      </c>
      <c r="E48" s="120">
        <v>940000</v>
      </c>
    </row>
    <row r="49" spans="1:5" s="28" customFormat="1" ht="48.75" customHeight="1" x14ac:dyDescent="0.2">
      <c r="A49" s="125" t="s">
        <v>403</v>
      </c>
      <c r="B49" s="126" t="s">
        <v>404</v>
      </c>
      <c r="C49" s="102">
        <f>C50</f>
        <v>42860.13</v>
      </c>
      <c r="D49" s="102">
        <f t="shared" ref="D49:E51" si="2">D50</f>
        <v>80000</v>
      </c>
      <c r="E49" s="102">
        <f t="shared" si="2"/>
        <v>80000</v>
      </c>
    </row>
    <row r="50" spans="1:5" ht="19.5" customHeight="1" x14ac:dyDescent="0.2">
      <c r="A50" s="127" t="s">
        <v>405</v>
      </c>
      <c r="B50" s="128" t="s">
        <v>406</v>
      </c>
      <c r="C50" s="120">
        <f>C51</f>
        <v>42860.13</v>
      </c>
      <c r="D50" s="120">
        <f t="shared" si="2"/>
        <v>80000</v>
      </c>
      <c r="E50" s="120">
        <f t="shared" si="2"/>
        <v>80000</v>
      </c>
    </row>
    <row r="51" spans="1:5" ht="50.25" customHeight="1" x14ac:dyDescent="0.2">
      <c r="A51" s="127" t="s">
        <v>407</v>
      </c>
      <c r="B51" s="128" t="s">
        <v>408</v>
      </c>
      <c r="C51" s="120">
        <f>C52</f>
        <v>42860.13</v>
      </c>
      <c r="D51" s="120">
        <f t="shared" si="2"/>
        <v>80000</v>
      </c>
      <c r="E51" s="120">
        <f t="shared" si="2"/>
        <v>80000</v>
      </c>
    </row>
    <row r="52" spans="1:5" ht="49.5" x14ac:dyDescent="0.2">
      <c r="A52" s="127" t="s">
        <v>409</v>
      </c>
      <c r="B52" s="128" t="s">
        <v>410</v>
      </c>
      <c r="C52" s="120">
        <v>42860.13</v>
      </c>
      <c r="D52" s="120">
        <v>80000</v>
      </c>
      <c r="E52" s="120">
        <v>80000</v>
      </c>
    </row>
    <row r="53" spans="1:5" s="28" customFormat="1" ht="34.5" customHeight="1" x14ac:dyDescent="0.25">
      <c r="A53" s="101" t="s">
        <v>411</v>
      </c>
      <c r="B53" s="103" t="s">
        <v>412</v>
      </c>
      <c r="C53" s="102">
        <f>C55+C56</f>
        <v>3578282.9</v>
      </c>
      <c r="D53" s="102">
        <f>D55</f>
        <v>2302569</v>
      </c>
      <c r="E53" s="102">
        <f>E55</f>
        <v>2140411.5499999998</v>
      </c>
    </row>
    <row r="54" spans="1:5" ht="100.5" customHeight="1" x14ac:dyDescent="0.2">
      <c r="A54" s="129" t="s">
        <v>413</v>
      </c>
      <c r="B54" s="124" t="s">
        <v>414</v>
      </c>
      <c r="C54" s="120">
        <f>C55</f>
        <v>3385605.26</v>
      </c>
      <c r="D54" s="120">
        <f>D55</f>
        <v>2302569</v>
      </c>
      <c r="E54" s="120">
        <f>E55</f>
        <v>2140411.5499999998</v>
      </c>
    </row>
    <row r="55" spans="1:5" ht="117" customHeight="1" x14ac:dyDescent="0.2">
      <c r="A55" s="129" t="s">
        <v>415</v>
      </c>
      <c r="B55" s="124" t="s">
        <v>416</v>
      </c>
      <c r="C55" s="120">
        <v>3385605.26</v>
      </c>
      <c r="D55" s="120">
        <v>2302569</v>
      </c>
      <c r="E55" s="120">
        <v>2140411.5499999998</v>
      </c>
    </row>
    <row r="56" spans="1:5" ht="52.5" customHeight="1" x14ac:dyDescent="0.2">
      <c r="A56" s="129" t="s">
        <v>468</v>
      </c>
      <c r="B56" s="124" t="s">
        <v>469</v>
      </c>
      <c r="C56" s="120">
        <f>C57</f>
        <v>192677.64</v>
      </c>
      <c r="D56" s="120">
        <v>0</v>
      </c>
      <c r="E56" s="120">
        <v>0</v>
      </c>
    </row>
    <row r="57" spans="1:5" ht="71.25" customHeight="1" x14ac:dyDescent="0.2">
      <c r="A57" s="118" t="s">
        <v>467</v>
      </c>
      <c r="B57" s="124" t="s">
        <v>470</v>
      </c>
      <c r="C57" s="120">
        <v>192677.64</v>
      </c>
      <c r="D57" s="120">
        <v>0</v>
      </c>
      <c r="E57" s="120">
        <v>0</v>
      </c>
    </row>
    <row r="58" spans="1:5" ht="18.75" customHeight="1" x14ac:dyDescent="0.2">
      <c r="A58" s="101" t="s">
        <v>472</v>
      </c>
      <c r="B58" s="135" t="s">
        <v>471</v>
      </c>
      <c r="C58" s="102">
        <f>C60</f>
        <v>4131.95</v>
      </c>
      <c r="D58" s="102">
        <v>0</v>
      </c>
      <c r="E58" s="102">
        <v>0</v>
      </c>
    </row>
    <row r="59" spans="1:5" ht="18.75" customHeight="1" x14ac:dyDescent="0.2">
      <c r="A59" s="118" t="s">
        <v>475</v>
      </c>
      <c r="B59" s="124" t="s">
        <v>473</v>
      </c>
      <c r="C59" s="120">
        <f>C60</f>
        <v>4131.95</v>
      </c>
      <c r="D59" s="120">
        <v>0</v>
      </c>
      <c r="E59" s="120">
        <v>0</v>
      </c>
    </row>
    <row r="60" spans="1:5" ht="36" customHeight="1" x14ac:dyDescent="0.2">
      <c r="A60" s="118" t="s">
        <v>474</v>
      </c>
      <c r="B60" s="124" t="s">
        <v>476</v>
      </c>
      <c r="C60" s="120">
        <v>4131.95</v>
      </c>
      <c r="D60" s="120">
        <v>0</v>
      </c>
      <c r="E60" s="120">
        <v>0</v>
      </c>
    </row>
    <row r="61" spans="1:5" s="28" customFormat="1" ht="20.25" customHeight="1" x14ac:dyDescent="0.2">
      <c r="A61" s="101" t="s">
        <v>417</v>
      </c>
      <c r="B61" s="130" t="s">
        <v>418</v>
      </c>
      <c r="C61" s="102">
        <f>C62+C77</f>
        <v>31996975.640000001</v>
      </c>
      <c r="D61" s="102">
        <f t="shared" ref="D61:E61" si="3">D62+D77</f>
        <v>37184834</v>
      </c>
      <c r="E61" s="102">
        <f t="shared" si="3"/>
        <v>937505.76</v>
      </c>
    </row>
    <row r="62" spans="1:5" s="28" customFormat="1" ht="33" customHeight="1" x14ac:dyDescent="0.25">
      <c r="A62" s="101" t="s">
        <v>419</v>
      </c>
      <c r="B62" s="131" t="s">
        <v>420</v>
      </c>
      <c r="C62" s="102">
        <f>C70+C66+C68+C75</f>
        <v>31485425.640000001</v>
      </c>
      <c r="D62" s="102">
        <f>D70+D66+D68+D63</f>
        <v>37184834</v>
      </c>
      <c r="E62" s="102">
        <f t="shared" ref="E62" si="4">E70+E66+E68</f>
        <v>937505.76</v>
      </c>
    </row>
    <row r="63" spans="1:5" s="28" customFormat="1" ht="33" customHeight="1" x14ac:dyDescent="0.2">
      <c r="A63" s="118" t="s">
        <v>459</v>
      </c>
      <c r="B63" s="123" t="s">
        <v>460</v>
      </c>
      <c r="C63" s="120">
        <f t="shared" ref="C63:E64" si="5">C64</f>
        <v>0</v>
      </c>
      <c r="D63" s="120">
        <f>D65</f>
        <v>31277845.41</v>
      </c>
      <c r="E63" s="120">
        <f t="shared" si="5"/>
        <v>0</v>
      </c>
    </row>
    <row r="64" spans="1:5" s="28" customFormat="1" ht="69" customHeight="1" x14ac:dyDescent="0.2">
      <c r="A64" s="118" t="s">
        <v>457</v>
      </c>
      <c r="B64" s="123" t="s">
        <v>461</v>
      </c>
      <c r="C64" s="120">
        <f t="shared" si="5"/>
        <v>0</v>
      </c>
      <c r="D64" s="120">
        <f>D65</f>
        <v>31277845.41</v>
      </c>
      <c r="E64" s="120">
        <f t="shared" si="5"/>
        <v>0</v>
      </c>
    </row>
    <row r="65" spans="1:5" s="28" customFormat="1" ht="67.5" customHeight="1" x14ac:dyDescent="0.2">
      <c r="A65" s="118" t="s">
        <v>458</v>
      </c>
      <c r="B65" s="123" t="s">
        <v>462</v>
      </c>
      <c r="C65" s="120">
        <v>0</v>
      </c>
      <c r="D65" s="120">
        <v>31277845.41</v>
      </c>
      <c r="E65" s="120">
        <v>0</v>
      </c>
    </row>
    <row r="66" spans="1:5" s="28" customFormat="1" ht="36.75" customHeight="1" x14ac:dyDescent="0.2">
      <c r="A66" s="118" t="s">
        <v>436</v>
      </c>
      <c r="B66" s="124" t="s">
        <v>421</v>
      </c>
      <c r="C66" s="120">
        <f>C67</f>
        <v>8000000</v>
      </c>
      <c r="D66" s="120">
        <f t="shared" ref="D66:E66" si="6">D67</f>
        <v>5000000</v>
      </c>
      <c r="E66" s="120">
        <f t="shared" si="6"/>
        <v>0</v>
      </c>
    </row>
    <row r="67" spans="1:5" s="28" customFormat="1" ht="55.5" customHeight="1" x14ac:dyDescent="0.2">
      <c r="A67" s="118" t="s">
        <v>422</v>
      </c>
      <c r="B67" s="124" t="s">
        <v>423</v>
      </c>
      <c r="C67" s="120">
        <v>8000000</v>
      </c>
      <c r="D67" s="120">
        <v>5000000</v>
      </c>
      <c r="E67" s="120">
        <v>0</v>
      </c>
    </row>
    <row r="68" spans="1:5" s="28" customFormat="1" ht="21" customHeight="1" x14ac:dyDescent="0.2">
      <c r="A68" s="118" t="s">
        <v>435</v>
      </c>
      <c r="B68" s="132" t="s">
        <v>439</v>
      </c>
      <c r="C68" s="120">
        <f>C69</f>
        <v>18898095.23</v>
      </c>
      <c r="D68" s="120">
        <f t="shared" ref="D68:E68" si="7">D69</f>
        <v>0</v>
      </c>
      <c r="E68" s="120">
        <f t="shared" si="7"/>
        <v>0</v>
      </c>
    </row>
    <row r="69" spans="1:5" s="28" customFormat="1" ht="21" customHeight="1" x14ac:dyDescent="0.2">
      <c r="A69" s="118" t="s">
        <v>440</v>
      </c>
      <c r="B69" s="75" t="s">
        <v>441</v>
      </c>
      <c r="C69" s="120">
        <v>18898095.23</v>
      </c>
      <c r="D69" s="120">
        <v>0</v>
      </c>
      <c r="E69" s="120">
        <v>0</v>
      </c>
    </row>
    <row r="70" spans="1:5" ht="34.5" customHeight="1" x14ac:dyDescent="0.2">
      <c r="A70" s="118" t="s">
        <v>424</v>
      </c>
      <c r="B70" s="123" t="s">
        <v>425</v>
      </c>
      <c r="C70" s="120">
        <f>C71+C73</f>
        <v>967330.41</v>
      </c>
      <c r="D70" s="120">
        <f>D71+D73</f>
        <v>906988.59</v>
      </c>
      <c r="E70" s="120">
        <f>E71+E73</f>
        <v>937505.76</v>
      </c>
    </row>
    <row r="71" spans="1:5" ht="52.5" customHeight="1" x14ac:dyDescent="0.2">
      <c r="A71" s="118" t="s">
        <v>426</v>
      </c>
      <c r="B71" s="123" t="s">
        <v>427</v>
      </c>
      <c r="C71" s="120">
        <f>C72</f>
        <v>122638.25</v>
      </c>
      <c r="D71" s="120">
        <f>D72</f>
        <v>126630.96</v>
      </c>
      <c r="E71" s="120">
        <f>E72</f>
        <v>131696.26</v>
      </c>
    </row>
    <row r="72" spans="1:5" ht="53.25" customHeight="1" x14ac:dyDescent="0.2">
      <c r="A72" s="118" t="s">
        <v>428</v>
      </c>
      <c r="B72" s="123" t="s">
        <v>429</v>
      </c>
      <c r="C72" s="120">
        <v>122638.25</v>
      </c>
      <c r="D72" s="120">
        <v>126630.96</v>
      </c>
      <c r="E72" s="120">
        <v>131696.26</v>
      </c>
    </row>
    <row r="73" spans="1:5" ht="54" customHeight="1" x14ac:dyDescent="0.2">
      <c r="A73" s="118" t="s">
        <v>430</v>
      </c>
      <c r="B73" s="123" t="s">
        <v>431</v>
      </c>
      <c r="C73" s="120">
        <f>C74</f>
        <v>844692.16</v>
      </c>
      <c r="D73" s="120">
        <f t="shared" ref="D73:E73" si="8">D74</f>
        <v>780357.63</v>
      </c>
      <c r="E73" s="120">
        <f t="shared" si="8"/>
        <v>805809.5</v>
      </c>
    </row>
    <row r="74" spans="1:5" ht="51" customHeight="1" x14ac:dyDescent="0.2">
      <c r="A74" s="118" t="s">
        <v>432</v>
      </c>
      <c r="B74" s="123" t="s">
        <v>433</v>
      </c>
      <c r="C74" s="120">
        <v>844692.16</v>
      </c>
      <c r="D74" s="120">
        <v>780357.63</v>
      </c>
      <c r="E74" s="120">
        <v>805809.5</v>
      </c>
    </row>
    <row r="75" spans="1:5" ht="33.75" customHeight="1" x14ac:dyDescent="0.2">
      <c r="A75" s="118" t="s">
        <v>464</v>
      </c>
      <c r="B75" s="123" t="s">
        <v>466</v>
      </c>
      <c r="C75" s="120">
        <f>C76</f>
        <v>3620000</v>
      </c>
      <c r="D75" s="120">
        <f t="shared" ref="D75:E75" si="9">D76</f>
        <v>0</v>
      </c>
      <c r="E75" s="120">
        <f t="shared" si="9"/>
        <v>0</v>
      </c>
    </row>
    <row r="76" spans="1:5" ht="33.75" customHeight="1" x14ac:dyDescent="0.2">
      <c r="A76" s="118" t="s">
        <v>463</v>
      </c>
      <c r="B76" s="123" t="s">
        <v>465</v>
      </c>
      <c r="C76" s="120">
        <v>3620000</v>
      </c>
      <c r="D76" s="120">
        <v>0</v>
      </c>
      <c r="E76" s="120">
        <v>0</v>
      </c>
    </row>
    <row r="77" spans="1:5" ht="19.5" customHeight="1" x14ac:dyDescent="0.2">
      <c r="A77" s="101" t="s">
        <v>438</v>
      </c>
      <c r="B77" s="130" t="s">
        <v>442</v>
      </c>
      <c r="C77" s="102">
        <f>C78</f>
        <v>511550</v>
      </c>
      <c r="D77" s="102">
        <f t="shared" ref="D77:E77" si="10">D78</f>
        <v>0</v>
      </c>
      <c r="E77" s="102">
        <f t="shared" si="10"/>
        <v>0</v>
      </c>
    </row>
    <row r="78" spans="1:5" ht="34.5" customHeight="1" x14ac:dyDescent="0.2">
      <c r="A78" s="118" t="s">
        <v>437</v>
      </c>
      <c r="B78" s="123" t="s">
        <v>443</v>
      </c>
      <c r="C78" s="120">
        <v>511550</v>
      </c>
      <c r="D78" s="120">
        <v>0</v>
      </c>
      <c r="E78" s="120">
        <v>0</v>
      </c>
    </row>
    <row r="79" spans="1:5" s="28" customFormat="1" ht="19.5" customHeight="1" x14ac:dyDescent="0.2">
      <c r="A79" s="101"/>
      <c r="B79" s="130" t="s">
        <v>434</v>
      </c>
      <c r="C79" s="102">
        <f>C61+C16</f>
        <v>109096090.86</v>
      </c>
      <c r="D79" s="102">
        <f>D61+D16</f>
        <v>127036447.34999999</v>
      </c>
      <c r="E79" s="102">
        <f>E61+E16</f>
        <v>93718164.939999998</v>
      </c>
    </row>
    <row r="81" spans="3:3" x14ac:dyDescent="0.2">
      <c r="C81" s="49"/>
    </row>
    <row r="83" spans="3:3" x14ac:dyDescent="0.2">
      <c r="C83" s="49"/>
    </row>
  </sheetData>
  <mergeCells count="4">
    <mergeCell ref="A11:E11"/>
    <mergeCell ref="A13:A15"/>
    <mergeCell ref="B13:B15"/>
    <mergeCell ref="C13:E14"/>
  </mergeCells>
  <pageMargins left="1.1811023622047245" right="0.39370078740157483" top="0.78740157480314965" bottom="0.78740157480314965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45"/>
  <sheetViews>
    <sheetView topLeftCell="A237" zoomScaleNormal="100" workbookViewId="0">
      <selection activeCell="D121" sqref="D121"/>
    </sheetView>
  </sheetViews>
  <sheetFormatPr defaultRowHeight="12.75" x14ac:dyDescent="0.2"/>
  <cols>
    <col min="1" max="1" width="57" customWidth="1"/>
    <col min="2" max="2" width="17.7109375" customWidth="1"/>
    <col min="3" max="3" width="6.42578125" customWidth="1"/>
    <col min="4" max="4" width="17.5703125" customWidth="1"/>
    <col min="5" max="5" width="17" customWidth="1"/>
    <col min="6" max="6" width="17.85546875" customWidth="1"/>
    <col min="8" max="8" width="18" customWidth="1"/>
    <col min="10" max="10" width="12.7109375" bestFit="1" customWidth="1"/>
  </cols>
  <sheetData>
    <row r="7" spans="1:10" ht="21" customHeight="1" x14ac:dyDescent="0.2"/>
    <row r="8" spans="1:10" ht="60.75" customHeight="1" x14ac:dyDescent="0.2"/>
    <row r="9" spans="1:10" ht="21.75" hidden="1" customHeight="1" x14ac:dyDescent="0.2"/>
    <row r="10" spans="1:10" ht="12.75" hidden="1" customHeight="1" x14ac:dyDescent="0.2"/>
    <row r="11" spans="1:10" ht="115.5" customHeight="1" x14ac:dyDescent="0.3">
      <c r="A11" s="152" t="s">
        <v>248</v>
      </c>
      <c r="B11" s="152"/>
      <c r="C11" s="152"/>
      <c r="D11" s="152"/>
      <c r="E11" s="152"/>
      <c r="F11" s="152"/>
    </row>
    <row r="12" spans="1:10" ht="16.5" x14ac:dyDescent="0.25">
      <c r="B12" s="1"/>
      <c r="C12" s="2"/>
      <c r="F12" s="2" t="s">
        <v>246</v>
      </c>
    </row>
    <row r="13" spans="1:10" ht="16.5" x14ac:dyDescent="0.2">
      <c r="A13" s="160" t="s">
        <v>1</v>
      </c>
      <c r="B13" s="160" t="s">
        <v>2</v>
      </c>
      <c r="C13" s="162" t="s">
        <v>3</v>
      </c>
      <c r="D13" s="164" t="s">
        <v>0</v>
      </c>
      <c r="E13" s="164"/>
      <c r="F13" s="164"/>
    </row>
    <row r="14" spans="1:10" ht="16.5" x14ac:dyDescent="0.2">
      <c r="A14" s="161"/>
      <c r="B14" s="161"/>
      <c r="C14" s="163"/>
      <c r="D14" s="140" t="s">
        <v>80</v>
      </c>
      <c r="E14" s="140" t="s">
        <v>81</v>
      </c>
      <c r="F14" s="140" t="s">
        <v>247</v>
      </c>
    </row>
    <row r="15" spans="1:10" s="28" customFormat="1" ht="49.5" x14ac:dyDescent="0.2">
      <c r="A15" s="141" t="s">
        <v>160</v>
      </c>
      <c r="B15" s="12" t="s">
        <v>57</v>
      </c>
      <c r="C15" s="12"/>
      <c r="D15" s="22">
        <f>D16+D49+D58+D65+D82</f>
        <v>19182140.550000001</v>
      </c>
      <c r="E15" s="22">
        <f>E16+E49+E58+E65+E82</f>
        <v>17033110.470000003</v>
      </c>
      <c r="F15" s="22">
        <f>F16+F49+F58+F65+F82</f>
        <v>18633110.469999999</v>
      </c>
      <c r="H15" s="137"/>
      <c r="J15" s="137"/>
    </row>
    <row r="16" spans="1:10" ht="63" customHeight="1" x14ac:dyDescent="0.2">
      <c r="A16" s="32" t="s">
        <v>178</v>
      </c>
      <c r="B16" s="11" t="s">
        <v>58</v>
      </c>
      <c r="C16" s="11"/>
      <c r="D16" s="23">
        <f>D17+D21+D35+D39+D43</f>
        <v>17321140.010000002</v>
      </c>
      <c r="E16" s="23">
        <f>E17+E21+E35+E39+E43</f>
        <v>15445967.92</v>
      </c>
      <c r="F16" s="23">
        <f>F17+F21+F35+F39+F43</f>
        <v>16240902.619999999</v>
      </c>
      <c r="H16" s="49"/>
    </row>
    <row r="17" spans="1:10" ht="50.25" customHeight="1" x14ac:dyDescent="0.2">
      <c r="A17" s="32" t="s">
        <v>84</v>
      </c>
      <c r="B17" s="11" t="s">
        <v>77</v>
      </c>
      <c r="C17" s="11"/>
      <c r="D17" s="23">
        <f>D18</f>
        <v>1369996</v>
      </c>
      <c r="E17" s="23">
        <f t="shared" ref="E17:E19" si="0">E18</f>
        <v>1369996</v>
      </c>
      <c r="F17" s="23">
        <f t="shared" ref="F17" si="1">F18</f>
        <v>1369996</v>
      </c>
      <c r="H17" s="49"/>
    </row>
    <row r="18" spans="1:10" ht="48" customHeight="1" x14ac:dyDescent="0.2">
      <c r="A18" s="32" t="s">
        <v>7</v>
      </c>
      <c r="B18" s="11" t="s">
        <v>78</v>
      </c>
      <c r="C18" s="11"/>
      <c r="D18" s="23">
        <f>D19</f>
        <v>1369996</v>
      </c>
      <c r="E18" s="23">
        <f t="shared" si="0"/>
        <v>1369996</v>
      </c>
      <c r="F18" s="23">
        <f t="shared" ref="D18:F19" si="2">F19</f>
        <v>1369996</v>
      </c>
      <c r="J18" s="49"/>
    </row>
    <row r="19" spans="1:10" ht="16.5" customHeight="1" x14ac:dyDescent="0.25">
      <c r="A19" s="21" t="s">
        <v>24</v>
      </c>
      <c r="B19" s="11" t="s">
        <v>78</v>
      </c>
      <c r="C19" s="11" t="s">
        <v>25</v>
      </c>
      <c r="D19" s="23">
        <f t="shared" si="2"/>
        <v>1369996</v>
      </c>
      <c r="E19" s="23">
        <f t="shared" si="0"/>
        <v>1369996</v>
      </c>
      <c r="F19" s="23">
        <f t="shared" si="2"/>
        <v>1369996</v>
      </c>
    </row>
    <row r="20" spans="1:10" ht="32.25" customHeight="1" x14ac:dyDescent="0.25">
      <c r="A20" s="21" t="s">
        <v>30</v>
      </c>
      <c r="B20" s="11" t="s">
        <v>78</v>
      </c>
      <c r="C20" s="11" t="s">
        <v>31</v>
      </c>
      <c r="D20" s="23">
        <v>1369996</v>
      </c>
      <c r="E20" s="23">
        <v>1369996</v>
      </c>
      <c r="F20" s="23">
        <v>1369996</v>
      </c>
    </row>
    <row r="21" spans="1:10" ht="32.25" customHeight="1" x14ac:dyDescent="0.2">
      <c r="A21" s="32" t="s">
        <v>85</v>
      </c>
      <c r="B21" s="11" t="s">
        <v>86</v>
      </c>
      <c r="C21" s="11"/>
      <c r="D21" s="23">
        <f>D22+D27+D30</f>
        <v>15547138.460000001</v>
      </c>
      <c r="E21" s="23">
        <f t="shared" ref="E21:F21" si="3">E22+E27+E30</f>
        <v>13734793</v>
      </c>
      <c r="F21" s="23">
        <f t="shared" si="3"/>
        <v>14281262</v>
      </c>
      <c r="J21" s="49"/>
    </row>
    <row r="22" spans="1:10" ht="19.5" customHeight="1" x14ac:dyDescent="0.25">
      <c r="A22" s="15" t="s">
        <v>4</v>
      </c>
      <c r="B22" s="11" t="s">
        <v>87</v>
      </c>
      <c r="C22" s="11"/>
      <c r="D22" s="23">
        <f>D23+D25</f>
        <v>12458427.08</v>
      </c>
      <c r="E22" s="23">
        <f t="shared" ref="E22" si="4">E23</f>
        <v>11258427.08</v>
      </c>
      <c r="F22" s="23">
        <f t="shared" ref="F22" si="5">F23</f>
        <v>11458427.08</v>
      </c>
      <c r="H22" s="49"/>
    </row>
    <row r="23" spans="1:10" ht="84" customHeight="1" x14ac:dyDescent="0.25">
      <c r="A23" s="21" t="s">
        <v>24</v>
      </c>
      <c r="B23" s="11" t="s">
        <v>87</v>
      </c>
      <c r="C23" s="11" t="s">
        <v>25</v>
      </c>
      <c r="D23" s="23">
        <f>D24</f>
        <v>12399155.439999999</v>
      </c>
      <c r="E23" s="23">
        <f>E24</f>
        <v>11258427.08</v>
      </c>
      <c r="F23" s="23">
        <f>F24</f>
        <v>11458427.08</v>
      </c>
      <c r="J23" s="49"/>
    </row>
    <row r="24" spans="1:10" ht="31.5" customHeight="1" x14ac:dyDescent="0.25">
      <c r="A24" s="21" t="s">
        <v>30</v>
      </c>
      <c r="B24" s="11" t="s">
        <v>87</v>
      </c>
      <c r="C24" s="11" t="s">
        <v>31</v>
      </c>
      <c r="D24" s="23">
        <v>12399155.439999999</v>
      </c>
      <c r="E24" s="23">
        <v>11258427.08</v>
      </c>
      <c r="F24" s="23">
        <v>11458427.08</v>
      </c>
    </row>
    <row r="25" spans="1:10" ht="17.25" customHeight="1" x14ac:dyDescent="0.25">
      <c r="A25" s="21" t="s">
        <v>36</v>
      </c>
      <c r="B25" s="11" t="s">
        <v>87</v>
      </c>
      <c r="C25" s="11" t="s">
        <v>35</v>
      </c>
      <c r="D25" s="23">
        <f>D26</f>
        <v>59271.64</v>
      </c>
      <c r="E25" s="23">
        <f t="shared" ref="E25" si="6">E26</f>
        <v>0</v>
      </c>
      <c r="F25" s="23">
        <f t="shared" ref="F25" si="7">F26</f>
        <v>0</v>
      </c>
    </row>
    <row r="26" spans="1:10" ht="31.5" customHeight="1" x14ac:dyDescent="0.25">
      <c r="A26" s="142" t="s">
        <v>190</v>
      </c>
      <c r="B26" s="11" t="s">
        <v>87</v>
      </c>
      <c r="C26" s="11" t="s">
        <v>189</v>
      </c>
      <c r="D26" s="23">
        <v>59271.64</v>
      </c>
      <c r="E26" s="23">
        <v>0</v>
      </c>
      <c r="F26" s="23">
        <v>0</v>
      </c>
    </row>
    <row r="27" spans="1:10" ht="19.5" customHeight="1" x14ac:dyDescent="0.25">
      <c r="A27" s="15" t="s">
        <v>251</v>
      </c>
      <c r="B27" s="11" t="s">
        <v>252</v>
      </c>
      <c r="C27" s="11"/>
      <c r="D27" s="23">
        <f>D28</f>
        <v>500000</v>
      </c>
      <c r="E27" s="23">
        <f t="shared" ref="E27:F28" si="8">E28</f>
        <v>600000</v>
      </c>
      <c r="F27" s="23">
        <f t="shared" si="8"/>
        <v>0</v>
      </c>
    </row>
    <row r="28" spans="1:10" ht="31.5" customHeight="1" x14ac:dyDescent="0.25">
      <c r="A28" s="15" t="s">
        <v>253</v>
      </c>
      <c r="B28" s="11" t="s">
        <v>252</v>
      </c>
      <c r="C28" s="11" t="s">
        <v>254</v>
      </c>
      <c r="D28" s="23">
        <f>D29</f>
        <v>500000</v>
      </c>
      <c r="E28" s="23">
        <f t="shared" si="8"/>
        <v>600000</v>
      </c>
      <c r="F28" s="23">
        <f t="shared" si="8"/>
        <v>0</v>
      </c>
    </row>
    <row r="29" spans="1:10" ht="21.75" customHeight="1" x14ac:dyDescent="0.25">
      <c r="A29" s="15" t="s">
        <v>255</v>
      </c>
      <c r="B29" s="11" t="s">
        <v>252</v>
      </c>
      <c r="C29" s="11" t="s">
        <v>256</v>
      </c>
      <c r="D29" s="23">
        <v>500000</v>
      </c>
      <c r="E29" s="23">
        <v>600000</v>
      </c>
      <c r="F29" s="23">
        <v>0</v>
      </c>
    </row>
    <row r="30" spans="1:10" ht="31.5" customHeight="1" x14ac:dyDescent="0.25">
      <c r="A30" s="15" t="s">
        <v>249</v>
      </c>
      <c r="B30" s="11" t="s">
        <v>250</v>
      </c>
      <c r="C30" s="11"/>
      <c r="D30" s="23">
        <f>D31+D33</f>
        <v>2588711.38</v>
      </c>
      <c r="E30" s="23">
        <f t="shared" ref="E30" si="9">E31+E33</f>
        <v>1876365.92</v>
      </c>
      <c r="F30" s="23">
        <f t="shared" ref="F30" si="10">F31+F33</f>
        <v>2822834.92</v>
      </c>
    </row>
    <row r="31" spans="1:10" ht="31.5" customHeight="1" x14ac:dyDescent="0.25">
      <c r="A31" s="21" t="s">
        <v>39</v>
      </c>
      <c r="B31" s="11" t="s">
        <v>250</v>
      </c>
      <c r="C31" s="11" t="s">
        <v>33</v>
      </c>
      <c r="D31" s="23">
        <f>D32</f>
        <v>2452558.71</v>
      </c>
      <c r="E31" s="23">
        <f>E32</f>
        <v>1766595.92</v>
      </c>
      <c r="F31" s="23">
        <f>F32</f>
        <v>2513064.92</v>
      </c>
    </row>
    <row r="32" spans="1:10" ht="30.75" customHeight="1" x14ac:dyDescent="0.25">
      <c r="A32" s="21" t="s">
        <v>27</v>
      </c>
      <c r="B32" s="11" t="s">
        <v>250</v>
      </c>
      <c r="C32" s="11" t="s">
        <v>26</v>
      </c>
      <c r="D32" s="23">
        <v>2452558.71</v>
      </c>
      <c r="E32" s="23">
        <v>1766595.92</v>
      </c>
      <c r="F32" s="23">
        <v>2513064.92</v>
      </c>
    </row>
    <row r="33" spans="1:6" ht="16.5" x14ac:dyDescent="0.25">
      <c r="A33" s="15" t="s">
        <v>28</v>
      </c>
      <c r="B33" s="11" t="s">
        <v>250</v>
      </c>
      <c r="C33" s="11" t="s">
        <v>32</v>
      </c>
      <c r="D33" s="23">
        <f>D34</f>
        <v>136152.67000000001</v>
      </c>
      <c r="E33" s="23">
        <f>E34</f>
        <v>109770</v>
      </c>
      <c r="F33" s="23">
        <f>F34</f>
        <v>309770</v>
      </c>
    </row>
    <row r="34" spans="1:6" ht="16.5" x14ac:dyDescent="0.25">
      <c r="A34" s="15" t="s">
        <v>5</v>
      </c>
      <c r="B34" s="11" t="s">
        <v>250</v>
      </c>
      <c r="C34" s="11" t="s">
        <v>6</v>
      </c>
      <c r="D34" s="23">
        <v>136152.67000000001</v>
      </c>
      <c r="E34" s="23">
        <v>109770</v>
      </c>
      <c r="F34" s="23">
        <v>309770</v>
      </c>
    </row>
    <row r="35" spans="1:6" ht="30.75" customHeight="1" x14ac:dyDescent="0.2">
      <c r="A35" s="32" t="s">
        <v>89</v>
      </c>
      <c r="B35" s="11" t="s">
        <v>88</v>
      </c>
      <c r="C35" s="11"/>
      <c r="D35" s="23">
        <f t="shared" ref="D35:F37" si="11">D36</f>
        <v>10000</v>
      </c>
      <c r="E35" s="23">
        <f t="shared" si="11"/>
        <v>10000</v>
      </c>
      <c r="F35" s="23">
        <f t="shared" si="11"/>
        <v>10000</v>
      </c>
    </row>
    <row r="36" spans="1:6" ht="16.5" x14ac:dyDescent="0.25">
      <c r="A36" s="15" t="s">
        <v>61</v>
      </c>
      <c r="B36" s="11" t="s">
        <v>90</v>
      </c>
      <c r="C36" s="11"/>
      <c r="D36" s="23">
        <f t="shared" si="11"/>
        <v>10000</v>
      </c>
      <c r="E36" s="23">
        <f t="shared" si="11"/>
        <v>10000</v>
      </c>
      <c r="F36" s="23">
        <f t="shared" si="11"/>
        <v>10000</v>
      </c>
    </row>
    <row r="37" spans="1:6" ht="16.5" x14ac:dyDescent="0.25">
      <c r="A37" s="15" t="s">
        <v>28</v>
      </c>
      <c r="B37" s="11" t="s">
        <v>90</v>
      </c>
      <c r="C37" s="11" t="s">
        <v>32</v>
      </c>
      <c r="D37" s="23">
        <f t="shared" si="11"/>
        <v>10000</v>
      </c>
      <c r="E37" s="23">
        <f t="shared" si="11"/>
        <v>10000</v>
      </c>
      <c r="F37" s="23">
        <f t="shared" si="11"/>
        <v>10000</v>
      </c>
    </row>
    <row r="38" spans="1:6" ht="16.5" x14ac:dyDescent="0.2">
      <c r="A38" s="32" t="s">
        <v>5</v>
      </c>
      <c r="B38" s="11" t="s">
        <v>90</v>
      </c>
      <c r="C38" s="11" t="s">
        <v>6</v>
      </c>
      <c r="D38" s="23">
        <v>10000</v>
      </c>
      <c r="E38" s="23">
        <v>10000</v>
      </c>
      <c r="F38" s="23">
        <v>10000</v>
      </c>
    </row>
    <row r="39" spans="1:6" ht="49.5" x14ac:dyDescent="0.2">
      <c r="A39" s="32" t="s">
        <v>92</v>
      </c>
      <c r="B39" s="11" t="s">
        <v>91</v>
      </c>
      <c r="C39" s="11"/>
      <c r="D39" s="23">
        <f t="shared" ref="D39:F41" si="12">D40</f>
        <v>128000</v>
      </c>
      <c r="E39" s="23">
        <f t="shared" si="12"/>
        <v>119000</v>
      </c>
      <c r="F39" s="23">
        <f t="shared" si="12"/>
        <v>234000</v>
      </c>
    </row>
    <row r="40" spans="1:6" ht="16.5" x14ac:dyDescent="0.25">
      <c r="A40" s="15" t="s">
        <v>11</v>
      </c>
      <c r="B40" s="11" t="s">
        <v>93</v>
      </c>
      <c r="C40" s="11"/>
      <c r="D40" s="23">
        <f t="shared" si="12"/>
        <v>128000</v>
      </c>
      <c r="E40" s="23">
        <f t="shared" si="12"/>
        <v>119000</v>
      </c>
      <c r="F40" s="23">
        <f t="shared" si="12"/>
        <v>234000</v>
      </c>
    </row>
    <row r="41" spans="1:6" ht="33" x14ac:dyDescent="0.25">
      <c r="A41" s="21" t="s">
        <v>39</v>
      </c>
      <c r="B41" s="11" t="s">
        <v>93</v>
      </c>
      <c r="C41" s="11" t="s">
        <v>33</v>
      </c>
      <c r="D41" s="23">
        <f t="shared" si="12"/>
        <v>128000</v>
      </c>
      <c r="E41" s="23">
        <f t="shared" si="12"/>
        <v>119000</v>
      </c>
      <c r="F41" s="23">
        <f t="shared" si="12"/>
        <v>234000</v>
      </c>
    </row>
    <row r="42" spans="1:6" ht="33" customHeight="1" x14ac:dyDescent="0.25">
      <c r="A42" s="21" t="s">
        <v>27</v>
      </c>
      <c r="B42" s="11" t="s">
        <v>93</v>
      </c>
      <c r="C42" s="11" t="s">
        <v>26</v>
      </c>
      <c r="D42" s="23">
        <v>128000</v>
      </c>
      <c r="E42" s="23">
        <v>119000</v>
      </c>
      <c r="F42" s="23">
        <v>234000</v>
      </c>
    </row>
    <row r="43" spans="1:6" ht="33" x14ac:dyDescent="0.2">
      <c r="A43" s="32" t="s">
        <v>94</v>
      </c>
      <c r="B43" s="11" t="s">
        <v>95</v>
      </c>
      <c r="C43" s="11"/>
      <c r="D43" s="23">
        <f>D44</f>
        <v>266005.55</v>
      </c>
      <c r="E43" s="23">
        <f>E44</f>
        <v>212178.92</v>
      </c>
      <c r="F43" s="23">
        <f>F44</f>
        <v>345644.62</v>
      </c>
    </row>
    <row r="44" spans="1:6" ht="20.25" customHeight="1" x14ac:dyDescent="0.25">
      <c r="A44" s="15" t="s">
        <v>61</v>
      </c>
      <c r="B44" s="11" t="s">
        <v>121</v>
      </c>
      <c r="C44" s="11"/>
      <c r="D44" s="23">
        <f>D46+D47</f>
        <v>266005.55</v>
      </c>
      <c r="E44" s="23">
        <f t="shared" ref="E44" si="13">E45+E47</f>
        <v>212178.92</v>
      </c>
      <c r="F44" s="23">
        <f t="shared" ref="F44" si="14">F45+F47</f>
        <v>345644.62</v>
      </c>
    </row>
    <row r="45" spans="1:6" ht="33" x14ac:dyDescent="0.25">
      <c r="A45" s="21" t="s">
        <v>39</v>
      </c>
      <c r="B45" s="11" t="s">
        <v>121</v>
      </c>
      <c r="C45" s="11" t="s">
        <v>33</v>
      </c>
      <c r="D45" s="23">
        <f>D46</f>
        <v>229205.55</v>
      </c>
      <c r="E45" s="23">
        <f t="shared" ref="E45" si="15">E46</f>
        <v>148178.92000000001</v>
      </c>
      <c r="F45" s="23">
        <f t="shared" ref="F45" si="16">F46</f>
        <v>281644.62</v>
      </c>
    </row>
    <row r="46" spans="1:6" ht="33" customHeight="1" x14ac:dyDescent="0.25">
      <c r="A46" s="21" t="s">
        <v>27</v>
      </c>
      <c r="B46" s="11" t="s">
        <v>121</v>
      </c>
      <c r="C46" s="11" t="s">
        <v>26</v>
      </c>
      <c r="D46" s="23">
        <v>229205.55</v>
      </c>
      <c r="E46" s="23">
        <v>148178.92000000001</v>
      </c>
      <c r="F46" s="23">
        <v>281644.62</v>
      </c>
    </row>
    <row r="47" spans="1:6" ht="17.25" customHeight="1" x14ac:dyDescent="0.25">
      <c r="A47" s="21" t="s">
        <v>36</v>
      </c>
      <c r="B47" s="11" t="s">
        <v>121</v>
      </c>
      <c r="C47" s="11" t="s">
        <v>35</v>
      </c>
      <c r="D47" s="23">
        <f>D48</f>
        <v>36800</v>
      </c>
      <c r="E47" s="23">
        <f t="shared" ref="E47" si="17">E48</f>
        <v>64000</v>
      </c>
      <c r="F47" s="23">
        <f t="shared" ref="F47" si="18">F48</f>
        <v>64000</v>
      </c>
    </row>
    <row r="48" spans="1:6" ht="18" customHeight="1" x14ac:dyDescent="0.25">
      <c r="A48" s="15" t="s">
        <v>64</v>
      </c>
      <c r="B48" s="11" t="s">
        <v>121</v>
      </c>
      <c r="C48" s="11" t="s">
        <v>63</v>
      </c>
      <c r="D48" s="23">
        <v>36800</v>
      </c>
      <c r="E48" s="23">
        <v>64000</v>
      </c>
      <c r="F48" s="23">
        <v>64000</v>
      </c>
    </row>
    <row r="49" spans="1:6" ht="66" x14ac:dyDescent="0.2">
      <c r="A49" s="32" t="s">
        <v>179</v>
      </c>
      <c r="B49" s="11" t="s">
        <v>59</v>
      </c>
      <c r="C49" s="12"/>
      <c r="D49" s="23">
        <f>D50+D54</f>
        <v>914433</v>
      </c>
      <c r="E49" s="23">
        <f>E50+E54</f>
        <v>664433</v>
      </c>
      <c r="F49" s="23">
        <f>F50+F54</f>
        <v>914433</v>
      </c>
    </row>
    <row r="50" spans="1:6" ht="16.5" x14ac:dyDescent="0.2">
      <c r="A50" s="32" t="s">
        <v>17</v>
      </c>
      <c r="B50" s="11" t="s">
        <v>60</v>
      </c>
      <c r="C50" s="12"/>
      <c r="D50" s="23">
        <f t="shared" ref="D50:F52" si="19">D51</f>
        <v>664433</v>
      </c>
      <c r="E50" s="23">
        <f t="shared" si="19"/>
        <v>664433</v>
      </c>
      <c r="F50" s="23">
        <f t="shared" si="19"/>
        <v>664433</v>
      </c>
    </row>
    <row r="51" spans="1:6" ht="16.5" x14ac:dyDescent="0.25">
      <c r="A51" s="15" t="s">
        <v>38</v>
      </c>
      <c r="B51" s="11" t="s">
        <v>96</v>
      </c>
      <c r="C51" s="11"/>
      <c r="D51" s="23">
        <f t="shared" si="19"/>
        <v>664433</v>
      </c>
      <c r="E51" s="23">
        <f t="shared" si="19"/>
        <v>664433</v>
      </c>
      <c r="F51" s="23">
        <f t="shared" si="19"/>
        <v>664433</v>
      </c>
    </row>
    <row r="52" spans="1:6" ht="16.5" x14ac:dyDescent="0.25">
      <c r="A52" s="15" t="s">
        <v>36</v>
      </c>
      <c r="B52" s="11" t="s">
        <v>96</v>
      </c>
      <c r="C52" s="13" t="s">
        <v>35</v>
      </c>
      <c r="D52" s="23">
        <f t="shared" si="19"/>
        <v>664433</v>
      </c>
      <c r="E52" s="23">
        <f t="shared" si="19"/>
        <v>664433</v>
      </c>
      <c r="F52" s="23">
        <f t="shared" si="19"/>
        <v>664433</v>
      </c>
    </row>
    <row r="53" spans="1:6" ht="33" x14ac:dyDescent="0.25">
      <c r="A53" s="15" t="s">
        <v>18</v>
      </c>
      <c r="B53" s="11" t="s">
        <v>96</v>
      </c>
      <c r="C53" s="13" t="s">
        <v>19</v>
      </c>
      <c r="D53" s="23">
        <v>664433</v>
      </c>
      <c r="E53" s="23">
        <v>664433</v>
      </c>
      <c r="F53" s="23">
        <v>664433</v>
      </c>
    </row>
    <row r="54" spans="1:6" ht="16.5" x14ac:dyDescent="0.2">
      <c r="A54" s="32" t="s">
        <v>98</v>
      </c>
      <c r="B54" s="11" t="s">
        <v>62</v>
      </c>
      <c r="C54" s="12"/>
      <c r="D54" s="23">
        <f>D55</f>
        <v>250000</v>
      </c>
      <c r="E54" s="23">
        <f t="shared" ref="D54:F56" si="20">E55</f>
        <v>0</v>
      </c>
      <c r="F54" s="23">
        <f t="shared" si="20"/>
        <v>250000</v>
      </c>
    </row>
    <row r="55" spans="1:6" ht="16.5" x14ac:dyDescent="0.25">
      <c r="A55" s="15" t="s">
        <v>34</v>
      </c>
      <c r="B55" s="13" t="s">
        <v>97</v>
      </c>
      <c r="C55" s="13"/>
      <c r="D55" s="23">
        <f t="shared" si="20"/>
        <v>250000</v>
      </c>
      <c r="E55" s="23">
        <f t="shared" si="20"/>
        <v>0</v>
      </c>
      <c r="F55" s="23">
        <f t="shared" si="20"/>
        <v>250000</v>
      </c>
    </row>
    <row r="56" spans="1:6" ht="33" x14ac:dyDescent="0.25">
      <c r="A56" s="15" t="s">
        <v>46</v>
      </c>
      <c r="B56" s="13" t="s">
        <v>97</v>
      </c>
      <c r="C56" s="13" t="s">
        <v>40</v>
      </c>
      <c r="D56" s="23">
        <f t="shared" si="20"/>
        <v>250000</v>
      </c>
      <c r="E56" s="23">
        <f t="shared" si="20"/>
        <v>0</v>
      </c>
      <c r="F56" s="23">
        <f t="shared" si="20"/>
        <v>250000</v>
      </c>
    </row>
    <row r="57" spans="1:6" ht="49.5" x14ac:dyDescent="0.25">
      <c r="A57" s="15" t="s">
        <v>186</v>
      </c>
      <c r="B57" s="13" t="s">
        <v>97</v>
      </c>
      <c r="C57" s="13" t="s">
        <v>45</v>
      </c>
      <c r="D57" s="23">
        <v>250000</v>
      </c>
      <c r="E57" s="23">
        <v>0</v>
      </c>
      <c r="F57" s="23">
        <v>250000</v>
      </c>
    </row>
    <row r="58" spans="1:6" ht="68.25" customHeight="1" x14ac:dyDescent="0.2">
      <c r="A58" s="32" t="s">
        <v>158</v>
      </c>
      <c r="B58" s="11" t="s">
        <v>99</v>
      </c>
      <c r="C58" s="12"/>
      <c r="D58" s="23">
        <f t="shared" ref="D58:F59" si="21">D59</f>
        <v>122638.25</v>
      </c>
      <c r="E58" s="23">
        <f t="shared" si="21"/>
        <v>126630.96</v>
      </c>
      <c r="F58" s="23">
        <f t="shared" si="21"/>
        <v>131696.26</v>
      </c>
    </row>
    <row r="59" spans="1:6" ht="33" x14ac:dyDescent="0.2">
      <c r="A59" s="32" t="s">
        <v>101</v>
      </c>
      <c r="B59" s="11" t="s">
        <v>100</v>
      </c>
      <c r="C59" s="12"/>
      <c r="D59" s="23">
        <f t="shared" si="21"/>
        <v>122638.25</v>
      </c>
      <c r="E59" s="23">
        <f t="shared" si="21"/>
        <v>126630.96</v>
      </c>
      <c r="F59" s="23">
        <f t="shared" si="21"/>
        <v>131696.26</v>
      </c>
    </row>
    <row r="60" spans="1:6" ht="132" x14ac:dyDescent="0.2">
      <c r="A60" s="25" t="s">
        <v>75</v>
      </c>
      <c r="B60" s="11" t="s">
        <v>102</v>
      </c>
      <c r="C60" s="11"/>
      <c r="D60" s="23">
        <f>D61+D63</f>
        <v>122638.25</v>
      </c>
      <c r="E60" s="23">
        <f>E61+E63</f>
        <v>126630.96</v>
      </c>
      <c r="F60" s="23">
        <f>F61+F63</f>
        <v>131696.26</v>
      </c>
    </row>
    <row r="61" spans="1:6" ht="82.5" x14ac:dyDescent="0.2">
      <c r="A61" s="143" t="s">
        <v>24</v>
      </c>
      <c r="B61" s="11" t="s">
        <v>102</v>
      </c>
      <c r="C61" s="11" t="s">
        <v>25</v>
      </c>
      <c r="D61" s="23">
        <f>D62</f>
        <v>102198.54</v>
      </c>
      <c r="E61" s="23">
        <f>E62</f>
        <v>105525.8</v>
      </c>
      <c r="F61" s="23">
        <f>F62</f>
        <v>109746.88</v>
      </c>
    </row>
    <row r="62" spans="1:6" ht="33" x14ac:dyDescent="0.25">
      <c r="A62" s="21" t="s">
        <v>30</v>
      </c>
      <c r="B62" s="11" t="s">
        <v>102</v>
      </c>
      <c r="C62" s="11" t="s">
        <v>31</v>
      </c>
      <c r="D62" s="23">
        <v>102198.54</v>
      </c>
      <c r="E62" s="23">
        <v>105525.8</v>
      </c>
      <c r="F62" s="23">
        <v>109746.88</v>
      </c>
    </row>
    <row r="63" spans="1:6" ht="33" x14ac:dyDescent="0.25">
      <c r="A63" s="21" t="s">
        <v>39</v>
      </c>
      <c r="B63" s="11" t="s">
        <v>102</v>
      </c>
      <c r="C63" s="11" t="s">
        <v>33</v>
      </c>
      <c r="D63" s="23">
        <f>D64</f>
        <v>20439.71</v>
      </c>
      <c r="E63" s="23">
        <f>E64</f>
        <v>21105.16</v>
      </c>
      <c r="F63" s="23">
        <f>F64</f>
        <v>21949.38</v>
      </c>
    </row>
    <row r="64" spans="1:6" ht="32.25" customHeight="1" x14ac:dyDescent="0.25">
      <c r="A64" s="21" t="s">
        <v>27</v>
      </c>
      <c r="B64" s="11" t="s">
        <v>102</v>
      </c>
      <c r="C64" s="11" t="s">
        <v>26</v>
      </c>
      <c r="D64" s="23">
        <v>20439.71</v>
      </c>
      <c r="E64" s="23">
        <v>21105.16</v>
      </c>
      <c r="F64" s="23">
        <v>21949.38</v>
      </c>
    </row>
    <row r="65" spans="1:6" ht="65.25" customHeight="1" x14ac:dyDescent="0.2">
      <c r="A65" s="32" t="s">
        <v>180</v>
      </c>
      <c r="B65" s="11" t="s">
        <v>103</v>
      </c>
      <c r="C65" s="12"/>
      <c r="D65" s="23">
        <f>D66+D70+D74+D78</f>
        <v>819420.29</v>
      </c>
      <c r="E65" s="23">
        <f t="shared" ref="E65" si="22">E66+E70+E74+E78</f>
        <v>791569.59</v>
      </c>
      <c r="F65" s="23">
        <f t="shared" ref="F65" si="23">F66+F70+F74+F78</f>
        <v>1341569.5899999999</v>
      </c>
    </row>
    <row r="66" spans="1:6" ht="49.5" x14ac:dyDescent="0.2">
      <c r="A66" s="32" t="s">
        <v>107</v>
      </c>
      <c r="B66" s="11" t="s">
        <v>104</v>
      </c>
      <c r="C66" s="12"/>
      <c r="D66" s="23">
        <f>D67</f>
        <v>103649</v>
      </c>
      <c r="E66" s="23">
        <f>E67</f>
        <v>90000</v>
      </c>
      <c r="F66" s="23">
        <f>F67</f>
        <v>140000</v>
      </c>
    </row>
    <row r="67" spans="1:6" ht="33.75" customHeight="1" x14ac:dyDescent="0.25">
      <c r="A67" s="21" t="s">
        <v>37</v>
      </c>
      <c r="B67" s="11" t="s">
        <v>185</v>
      </c>
      <c r="C67" s="12"/>
      <c r="D67" s="23">
        <f t="shared" ref="D67:F68" si="24">D68</f>
        <v>103649</v>
      </c>
      <c r="E67" s="23">
        <f t="shared" si="24"/>
        <v>90000</v>
      </c>
      <c r="F67" s="23">
        <f t="shared" si="24"/>
        <v>140000</v>
      </c>
    </row>
    <row r="68" spans="1:6" ht="33" x14ac:dyDescent="0.25">
      <c r="A68" s="21" t="s">
        <v>39</v>
      </c>
      <c r="B68" s="11" t="s">
        <v>185</v>
      </c>
      <c r="C68" s="11" t="s">
        <v>33</v>
      </c>
      <c r="D68" s="23">
        <f t="shared" si="24"/>
        <v>103649</v>
      </c>
      <c r="E68" s="23">
        <f t="shared" si="24"/>
        <v>90000</v>
      </c>
      <c r="F68" s="23">
        <f t="shared" si="24"/>
        <v>140000</v>
      </c>
    </row>
    <row r="69" spans="1:6" ht="35.25" customHeight="1" x14ac:dyDescent="0.25">
      <c r="A69" s="21" t="s">
        <v>27</v>
      </c>
      <c r="B69" s="11" t="s">
        <v>185</v>
      </c>
      <c r="C69" s="11" t="s">
        <v>26</v>
      </c>
      <c r="D69" s="23">
        <v>103649</v>
      </c>
      <c r="E69" s="23">
        <v>90000</v>
      </c>
      <c r="F69" s="23">
        <v>140000</v>
      </c>
    </row>
    <row r="70" spans="1:6" ht="33" x14ac:dyDescent="0.2">
      <c r="A70" s="32" t="s">
        <v>109</v>
      </c>
      <c r="B70" s="11" t="s">
        <v>106</v>
      </c>
      <c r="C70" s="12"/>
      <c r="D70" s="23">
        <f t="shared" ref="D70:F72" si="25">D71</f>
        <v>503427.77</v>
      </c>
      <c r="E70" s="23">
        <f t="shared" si="25"/>
        <v>541569.59</v>
      </c>
      <c r="F70" s="23">
        <f t="shared" si="25"/>
        <v>1041569.59</v>
      </c>
    </row>
    <row r="71" spans="1:6" ht="16.5" x14ac:dyDescent="0.25">
      <c r="A71" s="15" t="s">
        <v>11</v>
      </c>
      <c r="B71" s="11" t="s">
        <v>184</v>
      </c>
      <c r="C71" s="11"/>
      <c r="D71" s="23">
        <f t="shared" si="25"/>
        <v>503427.77</v>
      </c>
      <c r="E71" s="23">
        <f t="shared" si="25"/>
        <v>541569.59</v>
      </c>
      <c r="F71" s="23">
        <f t="shared" si="25"/>
        <v>1041569.59</v>
      </c>
    </row>
    <row r="72" spans="1:6" ht="33" x14ac:dyDescent="0.25">
      <c r="A72" s="21" t="s">
        <v>39</v>
      </c>
      <c r="B72" s="11" t="s">
        <v>184</v>
      </c>
      <c r="C72" s="11" t="s">
        <v>33</v>
      </c>
      <c r="D72" s="23">
        <f t="shared" si="25"/>
        <v>503427.77</v>
      </c>
      <c r="E72" s="23">
        <f t="shared" si="25"/>
        <v>541569.59</v>
      </c>
      <c r="F72" s="23">
        <f t="shared" si="25"/>
        <v>1041569.59</v>
      </c>
    </row>
    <row r="73" spans="1:6" ht="32.25" customHeight="1" x14ac:dyDescent="0.25">
      <c r="A73" s="21" t="s">
        <v>27</v>
      </c>
      <c r="B73" s="11" t="s">
        <v>184</v>
      </c>
      <c r="C73" s="11" t="s">
        <v>26</v>
      </c>
      <c r="D73" s="23">
        <v>503427.77</v>
      </c>
      <c r="E73" s="23">
        <v>541569.59</v>
      </c>
      <c r="F73" s="23">
        <v>1041569.59</v>
      </c>
    </row>
    <row r="74" spans="1:6" ht="16.5" x14ac:dyDescent="0.2">
      <c r="A74" s="32" t="s">
        <v>111</v>
      </c>
      <c r="B74" s="11" t="s">
        <v>108</v>
      </c>
      <c r="C74" s="12"/>
      <c r="D74" s="23">
        <f>D75</f>
        <v>30000</v>
      </c>
      <c r="E74" s="23">
        <f>E75</f>
        <v>60000</v>
      </c>
      <c r="F74" s="23">
        <f>F75</f>
        <v>60000</v>
      </c>
    </row>
    <row r="75" spans="1:6" ht="16.5" x14ac:dyDescent="0.25">
      <c r="A75" s="15" t="s">
        <v>61</v>
      </c>
      <c r="B75" s="11" t="s">
        <v>183</v>
      </c>
      <c r="C75" s="11"/>
      <c r="D75" s="23">
        <f t="shared" ref="D75:F76" si="26">D76</f>
        <v>30000</v>
      </c>
      <c r="E75" s="23">
        <f t="shared" si="26"/>
        <v>60000</v>
      </c>
      <c r="F75" s="23">
        <f t="shared" si="26"/>
        <v>60000</v>
      </c>
    </row>
    <row r="76" spans="1:6" ht="16.5" x14ac:dyDescent="0.25">
      <c r="A76" s="15" t="s">
        <v>28</v>
      </c>
      <c r="B76" s="11" t="s">
        <v>183</v>
      </c>
      <c r="C76" s="11" t="s">
        <v>32</v>
      </c>
      <c r="D76" s="23">
        <f t="shared" si="26"/>
        <v>30000</v>
      </c>
      <c r="E76" s="23">
        <f t="shared" si="26"/>
        <v>60000</v>
      </c>
      <c r="F76" s="23">
        <f t="shared" si="26"/>
        <v>60000</v>
      </c>
    </row>
    <row r="77" spans="1:6" ht="16.5" x14ac:dyDescent="0.25">
      <c r="A77" s="15" t="s">
        <v>55</v>
      </c>
      <c r="B77" s="11" t="s">
        <v>183</v>
      </c>
      <c r="C77" s="11" t="s">
        <v>56</v>
      </c>
      <c r="D77" s="23">
        <v>30000</v>
      </c>
      <c r="E77" s="23">
        <v>60000</v>
      </c>
      <c r="F77" s="23">
        <v>60000</v>
      </c>
    </row>
    <row r="78" spans="1:6" ht="33" x14ac:dyDescent="0.2">
      <c r="A78" s="32" t="s">
        <v>112</v>
      </c>
      <c r="B78" s="11" t="s">
        <v>110</v>
      </c>
      <c r="C78" s="12"/>
      <c r="D78" s="23">
        <f>D79</f>
        <v>182343.52</v>
      </c>
      <c r="E78" s="23">
        <f>E79</f>
        <v>100000</v>
      </c>
      <c r="F78" s="23">
        <f>F79</f>
        <v>100000</v>
      </c>
    </row>
    <row r="79" spans="1:6" ht="33" x14ac:dyDescent="0.25">
      <c r="A79" s="21" t="s">
        <v>68</v>
      </c>
      <c r="B79" s="11" t="s">
        <v>182</v>
      </c>
      <c r="C79" s="11"/>
      <c r="D79" s="23">
        <f t="shared" ref="D79:F80" si="27">D80</f>
        <v>182343.52</v>
      </c>
      <c r="E79" s="23">
        <f t="shared" si="27"/>
        <v>100000</v>
      </c>
      <c r="F79" s="23">
        <f t="shared" si="27"/>
        <v>100000</v>
      </c>
    </row>
    <row r="80" spans="1:6" ht="33" x14ac:dyDescent="0.25">
      <c r="A80" s="21" t="s">
        <v>39</v>
      </c>
      <c r="B80" s="11" t="s">
        <v>182</v>
      </c>
      <c r="C80" s="11" t="s">
        <v>33</v>
      </c>
      <c r="D80" s="23">
        <f t="shared" si="27"/>
        <v>182343.52</v>
      </c>
      <c r="E80" s="23">
        <f t="shared" si="27"/>
        <v>100000</v>
      </c>
      <c r="F80" s="23">
        <f t="shared" si="27"/>
        <v>100000</v>
      </c>
    </row>
    <row r="81" spans="1:6" ht="30.75" customHeight="1" x14ac:dyDescent="0.25">
      <c r="A81" s="21" t="s">
        <v>27</v>
      </c>
      <c r="B81" s="11" t="s">
        <v>182</v>
      </c>
      <c r="C81" s="11" t="s">
        <v>26</v>
      </c>
      <c r="D81" s="23">
        <v>182343.52</v>
      </c>
      <c r="E81" s="23">
        <v>100000</v>
      </c>
      <c r="F81" s="23">
        <v>100000</v>
      </c>
    </row>
    <row r="82" spans="1:6" ht="66" x14ac:dyDescent="0.2">
      <c r="A82" s="32" t="s">
        <v>181</v>
      </c>
      <c r="B82" s="11" t="s">
        <v>105</v>
      </c>
      <c r="C82" s="12"/>
      <c r="D82" s="23">
        <f>D83+D87</f>
        <v>4509</v>
      </c>
      <c r="E82" s="23">
        <f>E83+E87</f>
        <v>4509</v>
      </c>
      <c r="F82" s="23">
        <f>F83+F87</f>
        <v>4509</v>
      </c>
    </row>
    <row r="83" spans="1:6" ht="49.5" x14ac:dyDescent="0.2">
      <c r="A83" s="32" t="s">
        <v>114</v>
      </c>
      <c r="B83" s="11" t="s">
        <v>113</v>
      </c>
      <c r="C83" s="12"/>
      <c r="D83" s="23">
        <f>D84</f>
        <v>3000</v>
      </c>
      <c r="E83" s="23">
        <f>E84</f>
        <v>3000</v>
      </c>
      <c r="F83" s="23">
        <f>F84</f>
        <v>3000</v>
      </c>
    </row>
    <row r="84" spans="1:6" ht="49.5" x14ac:dyDescent="0.25">
      <c r="A84" s="15" t="s">
        <v>70</v>
      </c>
      <c r="B84" s="11" t="s">
        <v>116</v>
      </c>
      <c r="C84" s="11"/>
      <c r="D84" s="23">
        <f t="shared" ref="D84:F85" si="28">D85</f>
        <v>3000</v>
      </c>
      <c r="E84" s="23">
        <f t="shared" si="28"/>
        <v>3000</v>
      </c>
      <c r="F84" s="23">
        <f t="shared" si="28"/>
        <v>3000</v>
      </c>
    </row>
    <row r="85" spans="1:6" ht="16.5" x14ac:dyDescent="0.25">
      <c r="A85" s="144" t="s">
        <v>72</v>
      </c>
      <c r="B85" s="11" t="s">
        <v>116</v>
      </c>
      <c r="C85" s="11" t="s">
        <v>71</v>
      </c>
      <c r="D85" s="23">
        <f t="shared" si="28"/>
        <v>3000</v>
      </c>
      <c r="E85" s="23">
        <f t="shared" si="28"/>
        <v>3000</v>
      </c>
      <c r="F85" s="23">
        <f t="shared" si="28"/>
        <v>3000</v>
      </c>
    </row>
    <row r="86" spans="1:6" ht="16.5" x14ac:dyDescent="0.25">
      <c r="A86" s="144" t="s">
        <v>73</v>
      </c>
      <c r="B86" s="11" t="s">
        <v>116</v>
      </c>
      <c r="C86" s="11" t="s">
        <v>69</v>
      </c>
      <c r="D86" s="23">
        <v>3000</v>
      </c>
      <c r="E86" s="23">
        <v>3000</v>
      </c>
      <c r="F86" s="23">
        <v>3000</v>
      </c>
    </row>
    <row r="87" spans="1:6" ht="49.5" x14ac:dyDescent="0.2">
      <c r="A87" s="32" t="s">
        <v>115</v>
      </c>
      <c r="B87" s="11" t="s">
        <v>117</v>
      </c>
      <c r="C87" s="12"/>
      <c r="D87" s="23">
        <f>D88</f>
        <v>1509</v>
      </c>
      <c r="E87" s="23">
        <f>E88</f>
        <v>1509</v>
      </c>
      <c r="F87" s="23">
        <f>F88</f>
        <v>1509</v>
      </c>
    </row>
    <row r="88" spans="1:6" ht="49.5" x14ac:dyDescent="0.25">
      <c r="A88" s="15" t="s">
        <v>70</v>
      </c>
      <c r="B88" s="11" t="s">
        <v>118</v>
      </c>
      <c r="C88" s="11"/>
      <c r="D88" s="23">
        <f t="shared" ref="D88:F89" si="29">D89</f>
        <v>1509</v>
      </c>
      <c r="E88" s="23">
        <f t="shared" si="29"/>
        <v>1509</v>
      </c>
      <c r="F88" s="23">
        <f t="shared" si="29"/>
        <v>1509</v>
      </c>
    </row>
    <row r="89" spans="1:6" ht="16.5" x14ac:dyDescent="0.25">
      <c r="A89" s="144" t="s">
        <v>72</v>
      </c>
      <c r="B89" s="11" t="s">
        <v>118</v>
      </c>
      <c r="C89" s="11" t="s">
        <v>71</v>
      </c>
      <c r="D89" s="23">
        <f t="shared" si="29"/>
        <v>1509</v>
      </c>
      <c r="E89" s="23">
        <f t="shared" si="29"/>
        <v>1509</v>
      </c>
      <c r="F89" s="23">
        <f t="shared" si="29"/>
        <v>1509</v>
      </c>
    </row>
    <row r="90" spans="1:6" ht="16.5" x14ac:dyDescent="0.25">
      <c r="A90" s="144" t="s">
        <v>73</v>
      </c>
      <c r="B90" s="11" t="s">
        <v>118</v>
      </c>
      <c r="C90" s="11" t="s">
        <v>69</v>
      </c>
      <c r="D90" s="23">
        <v>1509</v>
      </c>
      <c r="E90" s="23">
        <v>1509</v>
      </c>
      <c r="F90" s="23">
        <v>1509</v>
      </c>
    </row>
    <row r="91" spans="1:6" s="28" customFormat="1" ht="99" x14ac:dyDescent="0.2">
      <c r="A91" s="44" t="s">
        <v>257</v>
      </c>
      <c r="B91" s="12" t="s">
        <v>258</v>
      </c>
      <c r="C91" s="12"/>
      <c r="D91" s="22">
        <f t="shared" ref="D91:F93" si="30">D92</f>
        <v>0</v>
      </c>
      <c r="E91" s="22">
        <f t="shared" si="30"/>
        <v>15000</v>
      </c>
      <c r="F91" s="22">
        <f t="shared" si="30"/>
        <v>15000</v>
      </c>
    </row>
    <row r="92" spans="1:6" ht="16.5" x14ac:dyDescent="0.2">
      <c r="A92" s="36" t="s">
        <v>259</v>
      </c>
      <c r="B92" s="11" t="s">
        <v>260</v>
      </c>
      <c r="C92" s="11"/>
      <c r="D92" s="23">
        <f t="shared" si="30"/>
        <v>0</v>
      </c>
      <c r="E92" s="23">
        <f t="shared" si="30"/>
        <v>15000</v>
      </c>
      <c r="F92" s="23">
        <f t="shared" si="30"/>
        <v>15000</v>
      </c>
    </row>
    <row r="93" spans="1:6" ht="33" x14ac:dyDescent="0.25">
      <c r="A93" s="15" t="s">
        <v>261</v>
      </c>
      <c r="B93" s="11" t="s">
        <v>262</v>
      </c>
      <c r="C93" s="11"/>
      <c r="D93" s="23">
        <f t="shared" si="30"/>
        <v>0</v>
      </c>
      <c r="E93" s="23">
        <f t="shared" si="30"/>
        <v>15000</v>
      </c>
      <c r="F93" s="23">
        <f t="shared" si="30"/>
        <v>15000</v>
      </c>
    </row>
    <row r="94" spans="1:6" ht="16.5" x14ac:dyDescent="0.25">
      <c r="A94" s="15" t="s">
        <v>28</v>
      </c>
      <c r="B94" s="11" t="s">
        <v>262</v>
      </c>
      <c r="C94" s="11" t="s">
        <v>32</v>
      </c>
      <c r="D94" s="23">
        <f>D95</f>
        <v>0</v>
      </c>
      <c r="E94" s="23">
        <f>E95</f>
        <v>15000</v>
      </c>
      <c r="F94" s="23">
        <f>F95</f>
        <v>15000</v>
      </c>
    </row>
    <row r="95" spans="1:6" ht="66" x14ac:dyDescent="0.25">
      <c r="A95" s="15" t="s">
        <v>187</v>
      </c>
      <c r="B95" s="11" t="s">
        <v>262</v>
      </c>
      <c r="C95" s="11" t="s">
        <v>12</v>
      </c>
      <c r="D95" s="23">
        <v>0</v>
      </c>
      <c r="E95" s="23">
        <v>15000</v>
      </c>
      <c r="F95" s="23">
        <v>15000</v>
      </c>
    </row>
    <row r="96" spans="1:6" s="28" customFormat="1" ht="87" customHeight="1" x14ac:dyDescent="0.2">
      <c r="A96" s="44" t="s">
        <v>161</v>
      </c>
      <c r="B96" s="12" t="s">
        <v>51</v>
      </c>
      <c r="C96" s="12"/>
      <c r="D96" s="22">
        <f>D97</f>
        <v>3573092.64</v>
      </c>
      <c r="E96" s="22">
        <f t="shared" ref="D96:F102" si="31">E97</f>
        <v>3235379</v>
      </c>
      <c r="F96" s="22">
        <f t="shared" si="31"/>
        <v>3563825.1399999997</v>
      </c>
    </row>
    <row r="97" spans="1:6" s="28" customFormat="1" ht="70.5" customHeight="1" x14ac:dyDescent="0.2">
      <c r="A97" s="36" t="s">
        <v>159</v>
      </c>
      <c r="B97" s="11" t="s">
        <v>143</v>
      </c>
      <c r="C97" s="12"/>
      <c r="D97" s="23">
        <f>D98+D101</f>
        <v>3573092.64</v>
      </c>
      <c r="E97" s="23">
        <f t="shared" ref="E97" si="32">E98+E101</f>
        <v>3235379</v>
      </c>
      <c r="F97" s="23">
        <f t="shared" ref="F97" si="33">F98+F101</f>
        <v>3563825.1399999997</v>
      </c>
    </row>
    <row r="98" spans="1:6" s="28" customFormat="1" ht="33" x14ac:dyDescent="0.25">
      <c r="A98" s="15" t="s">
        <v>263</v>
      </c>
      <c r="B98" s="11" t="s">
        <v>264</v>
      </c>
      <c r="C98" s="12"/>
      <c r="D98" s="23">
        <f>D99+D104</f>
        <v>3573092.64</v>
      </c>
      <c r="E98" s="23">
        <f t="shared" si="31"/>
        <v>985379</v>
      </c>
      <c r="F98" s="23">
        <f t="shared" si="31"/>
        <v>1313825.1399999999</v>
      </c>
    </row>
    <row r="99" spans="1:6" ht="33" x14ac:dyDescent="0.25">
      <c r="A99" s="21" t="s">
        <v>39</v>
      </c>
      <c r="B99" s="11" t="s">
        <v>264</v>
      </c>
      <c r="C99" s="11" t="s">
        <v>33</v>
      </c>
      <c r="D99" s="23">
        <f t="shared" si="31"/>
        <v>973092.64</v>
      </c>
      <c r="E99" s="23">
        <f t="shared" si="31"/>
        <v>985379</v>
      </c>
      <c r="F99" s="23">
        <f t="shared" si="31"/>
        <v>1313825.1399999999</v>
      </c>
    </row>
    <row r="100" spans="1:6" ht="33.75" customHeight="1" x14ac:dyDescent="0.25">
      <c r="A100" s="21" t="s">
        <v>27</v>
      </c>
      <c r="B100" s="11" t="s">
        <v>264</v>
      </c>
      <c r="C100" s="11" t="s">
        <v>26</v>
      </c>
      <c r="D100" s="23">
        <v>973092.64</v>
      </c>
      <c r="E100" s="23">
        <v>985379</v>
      </c>
      <c r="F100" s="23">
        <v>1313825.1399999999</v>
      </c>
    </row>
    <row r="101" spans="1:6" ht="18" customHeight="1" x14ac:dyDescent="0.25">
      <c r="A101" s="15" t="s">
        <v>13</v>
      </c>
      <c r="B101" s="11" t="s">
        <v>265</v>
      </c>
      <c r="C101" s="12"/>
      <c r="D101" s="23">
        <f t="shared" si="31"/>
        <v>0</v>
      </c>
      <c r="E101" s="23">
        <f t="shared" si="31"/>
        <v>2250000</v>
      </c>
      <c r="F101" s="23">
        <f t="shared" si="31"/>
        <v>2250000</v>
      </c>
    </row>
    <row r="102" spans="1:6" ht="33.75" customHeight="1" x14ac:dyDescent="0.25">
      <c r="A102" s="21" t="s">
        <v>39</v>
      </c>
      <c r="B102" s="11" t="s">
        <v>265</v>
      </c>
      <c r="C102" s="11" t="s">
        <v>33</v>
      </c>
      <c r="D102" s="23">
        <f t="shared" si="31"/>
        <v>0</v>
      </c>
      <c r="E102" s="23">
        <f t="shared" si="31"/>
        <v>2250000</v>
      </c>
      <c r="F102" s="23">
        <f t="shared" si="31"/>
        <v>2250000</v>
      </c>
    </row>
    <row r="103" spans="1:6" ht="33.75" customHeight="1" x14ac:dyDescent="0.25">
      <c r="A103" s="21" t="s">
        <v>27</v>
      </c>
      <c r="B103" s="11" t="s">
        <v>265</v>
      </c>
      <c r="C103" s="11" t="s">
        <v>26</v>
      </c>
      <c r="D103" s="23">
        <v>0</v>
      </c>
      <c r="E103" s="23">
        <v>2250000</v>
      </c>
      <c r="F103" s="23">
        <v>2250000</v>
      </c>
    </row>
    <row r="104" spans="1:6" ht="20.25" customHeight="1" x14ac:dyDescent="0.25">
      <c r="A104" s="15" t="s">
        <v>28</v>
      </c>
      <c r="B104" s="11" t="s">
        <v>265</v>
      </c>
      <c r="C104" s="11" t="s">
        <v>32</v>
      </c>
      <c r="D104" s="23">
        <f>D105</f>
        <v>2600000</v>
      </c>
      <c r="E104" s="23">
        <v>0</v>
      </c>
      <c r="F104" s="23">
        <v>0</v>
      </c>
    </row>
    <row r="105" spans="1:6" ht="65.25" customHeight="1" x14ac:dyDescent="0.25">
      <c r="A105" s="15" t="s">
        <v>187</v>
      </c>
      <c r="B105" s="11" t="s">
        <v>265</v>
      </c>
      <c r="C105" s="11" t="s">
        <v>12</v>
      </c>
      <c r="D105" s="23">
        <v>2600000</v>
      </c>
      <c r="E105" s="23">
        <v>0</v>
      </c>
      <c r="F105" s="23">
        <v>0</v>
      </c>
    </row>
    <row r="106" spans="1:6" s="28" customFormat="1" ht="69.75" customHeight="1" x14ac:dyDescent="0.2">
      <c r="A106" s="43" t="s">
        <v>162</v>
      </c>
      <c r="B106" s="12" t="s">
        <v>50</v>
      </c>
      <c r="C106" s="12"/>
      <c r="D106" s="22">
        <f t="shared" ref="D106:F109" si="34">D107</f>
        <v>47551.31</v>
      </c>
      <c r="E106" s="22">
        <f t="shared" si="34"/>
        <v>100000</v>
      </c>
      <c r="F106" s="22">
        <f t="shared" si="34"/>
        <v>100000</v>
      </c>
    </row>
    <row r="107" spans="1:6" ht="33" x14ac:dyDescent="0.2">
      <c r="A107" s="35" t="s">
        <v>119</v>
      </c>
      <c r="B107" s="11" t="s">
        <v>120</v>
      </c>
      <c r="C107" s="11"/>
      <c r="D107" s="23">
        <f t="shared" si="34"/>
        <v>47551.31</v>
      </c>
      <c r="E107" s="23">
        <f t="shared" si="34"/>
        <v>100000</v>
      </c>
      <c r="F107" s="23">
        <f t="shared" si="34"/>
        <v>100000</v>
      </c>
    </row>
    <row r="108" spans="1:6" ht="49.5" x14ac:dyDescent="0.25">
      <c r="A108" s="15" t="s">
        <v>266</v>
      </c>
      <c r="B108" s="11" t="s">
        <v>267</v>
      </c>
      <c r="C108" s="11"/>
      <c r="D108" s="23">
        <f t="shared" si="34"/>
        <v>47551.31</v>
      </c>
      <c r="E108" s="23">
        <f t="shared" si="34"/>
        <v>100000</v>
      </c>
      <c r="F108" s="23">
        <f t="shared" si="34"/>
        <v>100000</v>
      </c>
    </row>
    <row r="109" spans="1:6" ht="33" x14ac:dyDescent="0.25">
      <c r="A109" s="21" t="s">
        <v>39</v>
      </c>
      <c r="B109" s="11" t="s">
        <v>267</v>
      </c>
      <c r="C109" s="11" t="s">
        <v>33</v>
      </c>
      <c r="D109" s="23">
        <f t="shared" si="34"/>
        <v>47551.31</v>
      </c>
      <c r="E109" s="23">
        <f t="shared" si="34"/>
        <v>100000</v>
      </c>
      <c r="F109" s="23">
        <f t="shared" si="34"/>
        <v>100000</v>
      </c>
    </row>
    <row r="110" spans="1:6" ht="32.25" customHeight="1" x14ac:dyDescent="0.25">
      <c r="A110" s="21" t="s">
        <v>27</v>
      </c>
      <c r="B110" s="11" t="s">
        <v>267</v>
      </c>
      <c r="C110" s="11" t="s">
        <v>26</v>
      </c>
      <c r="D110" s="23">
        <v>47551.31</v>
      </c>
      <c r="E110" s="23">
        <v>100000</v>
      </c>
      <c r="F110" s="23">
        <v>100000</v>
      </c>
    </row>
    <row r="111" spans="1:6" s="28" customFormat="1" ht="49.5" x14ac:dyDescent="0.25">
      <c r="A111" s="65" t="s">
        <v>163</v>
      </c>
      <c r="B111" s="12" t="s">
        <v>74</v>
      </c>
      <c r="C111" s="12"/>
      <c r="D111" s="22">
        <f t="shared" ref="D111:F114" si="35">D112</f>
        <v>550000</v>
      </c>
      <c r="E111" s="22">
        <f t="shared" si="35"/>
        <v>550000</v>
      </c>
      <c r="F111" s="22">
        <f t="shared" si="35"/>
        <v>550000</v>
      </c>
    </row>
    <row r="112" spans="1:6" ht="49.5" x14ac:dyDescent="0.25">
      <c r="A112" s="15" t="s">
        <v>123</v>
      </c>
      <c r="B112" s="11" t="s">
        <v>122</v>
      </c>
      <c r="C112" s="11"/>
      <c r="D112" s="23">
        <f t="shared" si="35"/>
        <v>550000</v>
      </c>
      <c r="E112" s="23">
        <f t="shared" si="35"/>
        <v>550000</v>
      </c>
      <c r="F112" s="23">
        <f t="shared" si="35"/>
        <v>550000</v>
      </c>
    </row>
    <row r="113" spans="1:6" ht="33" x14ac:dyDescent="0.25">
      <c r="A113" s="15" t="s">
        <v>268</v>
      </c>
      <c r="B113" s="11" t="s">
        <v>269</v>
      </c>
      <c r="C113" s="11"/>
      <c r="D113" s="23">
        <f t="shared" si="35"/>
        <v>550000</v>
      </c>
      <c r="E113" s="23">
        <f t="shared" si="35"/>
        <v>550000</v>
      </c>
      <c r="F113" s="23">
        <f t="shared" si="35"/>
        <v>550000</v>
      </c>
    </row>
    <row r="114" spans="1:6" ht="33" x14ac:dyDescent="0.25">
      <c r="A114" s="21" t="s">
        <v>39</v>
      </c>
      <c r="B114" s="11" t="s">
        <v>269</v>
      </c>
      <c r="C114" s="11" t="s">
        <v>33</v>
      </c>
      <c r="D114" s="23">
        <f t="shared" si="35"/>
        <v>550000</v>
      </c>
      <c r="E114" s="23">
        <f t="shared" si="35"/>
        <v>550000</v>
      </c>
      <c r="F114" s="23">
        <f t="shared" si="35"/>
        <v>550000</v>
      </c>
    </row>
    <row r="115" spans="1:6" ht="32.25" customHeight="1" x14ac:dyDescent="0.25">
      <c r="A115" s="21" t="s">
        <v>27</v>
      </c>
      <c r="B115" s="11" t="s">
        <v>269</v>
      </c>
      <c r="C115" s="11" t="s">
        <v>26</v>
      </c>
      <c r="D115" s="23">
        <v>550000</v>
      </c>
      <c r="E115" s="23">
        <v>550000</v>
      </c>
      <c r="F115" s="23">
        <v>550000</v>
      </c>
    </row>
    <row r="116" spans="1:6" ht="83.25" customHeight="1" x14ac:dyDescent="0.25">
      <c r="A116" s="145" t="s">
        <v>169</v>
      </c>
      <c r="B116" s="12" t="s">
        <v>170</v>
      </c>
      <c r="C116" s="12"/>
      <c r="D116" s="22">
        <f>D117+D124+D128</f>
        <v>21423810.23</v>
      </c>
      <c r="E116" s="22">
        <f>E117+E124+E128</f>
        <v>18560303</v>
      </c>
      <c r="F116" s="22">
        <f>F117+F124+F128</f>
        <v>22560303</v>
      </c>
    </row>
    <row r="117" spans="1:6" ht="22.5" customHeight="1" x14ac:dyDescent="0.25">
      <c r="A117" s="21" t="s">
        <v>270</v>
      </c>
      <c r="B117" s="11" t="s">
        <v>171</v>
      </c>
      <c r="C117" s="11"/>
      <c r="D117" s="23">
        <f>D121+D118</f>
        <v>15705889.970000001</v>
      </c>
      <c r="E117" s="23">
        <f t="shared" ref="E117" si="36">E121+E118</f>
        <v>13286083</v>
      </c>
      <c r="F117" s="23">
        <f t="shared" ref="F117" si="37">F121+F118</f>
        <v>15786083</v>
      </c>
    </row>
    <row r="118" spans="1:6" ht="33.75" customHeight="1" x14ac:dyDescent="0.25">
      <c r="A118" s="21" t="s">
        <v>29</v>
      </c>
      <c r="B118" s="11" t="s">
        <v>172</v>
      </c>
      <c r="C118" s="11"/>
      <c r="D118" s="23">
        <f>D119</f>
        <v>730769.97</v>
      </c>
      <c r="E118" s="23">
        <f t="shared" ref="E118:E119" si="38">E119</f>
        <v>0</v>
      </c>
      <c r="F118" s="23">
        <f t="shared" ref="F118" si="39">F119</f>
        <v>0</v>
      </c>
    </row>
    <row r="119" spans="1:6" ht="33.75" customHeight="1" x14ac:dyDescent="0.25">
      <c r="A119" s="21" t="s">
        <v>39</v>
      </c>
      <c r="B119" s="11" t="s">
        <v>172</v>
      </c>
      <c r="C119" s="11" t="s">
        <v>33</v>
      </c>
      <c r="D119" s="23">
        <f>D120</f>
        <v>730769.97</v>
      </c>
      <c r="E119" s="23">
        <f t="shared" si="38"/>
        <v>0</v>
      </c>
      <c r="F119" s="23">
        <f t="shared" ref="F119" si="40">F120</f>
        <v>0</v>
      </c>
    </row>
    <row r="120" spans="1:6" ht="33" customHeight="1" x14ac:dyDescent="0.25">
      <c r="A120" s="21" t="s">
        <v>27</v>
      </c>
      <c r="B120" s="11" t="s">
        <v>172</v>
      </c>
      <c r="C120" s="11" t="s">
        <v>26</v>
      </c>
      <c r="D120" s="23">
        <v>730769.97</v>
      </c>
      <c r="E120" s="23">
        <v>0</v>
      </c>
      <c r="F120" s="23">
        <v>0</v>
      </c>
    </row>
    <row r="121" spans="1:6" ht="18.75" customHeight="1" x14ac:dyDescent="0.25">
      <c r="A121" s="21" t="s">
        <v>144</v>
      </c>
      <c r="B121" s="11" t="s">
        <v>173</v>
      </c>
      <c r="C121" s="11"/>
      <c r="D121" s="23">
        <f>D122</f>
        <v>14975120</v>
      </c>
      <c r="E121" s="23">
        <f t="shared" ref="E121:E122" si="41">E122</f>
        <v>13286083</v>
      </c>
      <c r="F121" s="23">
        <f t="shared" ref="F121:F122" si="42">F122</f>
        <v>15786083</v>
      </c>
    </row>
    <row r="122" spans="1:6" ht="32.25" customHeight="1" x14ac:dyDescent="0.2">
      <c r="A122" s="38" t="s">
        <v>46</v>
      </c>
      <c r="B122" s="11" t="s">
        <v>173</v>
      </c>
      <c r="C122" s="11" t="s">
        <v>40</v>
      </c>
      <c r="D122" s="23">
        <f>D123</f>
        <v>14975120</v>
      </c>
      <c r="E122" s="23">
        <f t="shared" si="41"/>
        <v>13286083</v>
      </c>
      <c r="F122" s="23">
        <f t="shared" si="42"/>
        <v>15786083</v>
      </c>
    </row>
    <row r="123" spans="1:6" ht="18" customHeight="1" x14ac:dyDescent="0.25">
      <c r="A123" s="15" t="s">
        <v>42</v>
      </c>
      <c r="B123" s="11" t="s">
        <v>173</v>
      </c>
      <c r="C123" s="11" t="s">
        <v>41</v>
      </c>
      <c r="D123" s="23">
        <v>14975120</v>
      </c>
      <c r="E123" s="23">
        <v>13286083</v>
      </c>
      <c r="F123" s="23">
        <v>15786083</v>
      </c>
    </row>
    <row r="124" spans="1:6" ht="32.25" customHeight="1" x14ac:dyDescent="0.25">
      <c r="A124" s="15" t="s">
        <v>271</v>
      </c>
      <c r="B124" s="11" t="s">
        <v>174</v>
      </c>
      <c r="C124" s="11"/>
      <c r="D124" s="23">
        <f>D125</f>
        <v>5717323</v>
      </c>
      <c r="E124" s="23">
        <f t="shared" ref="E124:E126" si="43">E125</f>
        <v>5217323</v>
      </c>
      <c r="F124" s="23">
        <f t="shared" ref="F124" si="44">F125</f>
        <v>6717323</v>
      </c>
    </row>
    <row r="125" spans="1:6" ht="18" customHeight="1" x14ac:dyDescent="0.25">
      <c r="A125" s="15" t="s">
        <v>14</v>
      </c>
      <c r="B125" s="11" t="s">
        <v>175</v>
      </c>
      <c r="C125" s="11"/>
      <c r="D125" s="23">
        <f t="shared" ref="D125:F126" si="45">D126</f>
        <v>5717323</v>
      </c>
      <c r="E125" s="23">
        <f t="shared" si="43"/>
        <v>5217323</v>
      </c>
      <c r="F125" s="23">
        <f t="shared" si="45"/>
        <v>6717323</v>
      </c>
    </row>
    <row r="126" spans="1:6" ht="32.25" customHeight="1" x14ac:dyDescent="0.25">
      <c r="A126" s="21" t="s">
        <v>39</v>
      </c>
      <c r="B126" s="11" t="s">
        <v>175</v>
      </c>
      <c r="C126" s="11" t="s">
        <v>33</v>
      </c>
      <c r="D126" s="23">
        <f t="shared" si="45"/>
        <v>5717323</v>
      </c>
      <c r="E126" s="23">
        <f t="shared" si="43"/>
        <v>5217323</v>
      </c>
      <c r="F126" s="23">
        <f t="shared" si="45"/>
        <v>6717323</v>
      </c>
    </row>
    <row r="127" spans="1:6" ht="32.25" customHeight="1" x14ac:dyDescent="0.25">
      <c r="A127" s="21" t="s">
        <v>27</v>
      </c>
      <c r="B127" s="11" t="s">
        <v>175</v>
      </c>
      <c r="C127" s="11" t="s">
        <v>26</v>
      </c>
      <c r="D127" s="23">
        <v>5717323</v>
      </c>
      <c r="E127" s="23">
        <v>5217323</v>
      </c>
      <c r="F127" s="23">
        <v>6717323</v>
      </c>
    </row>
    <row r="128" spans="1:6" ht="20.25" customHeight="1" x14ac:dyDescent="0.25">
      <c r="A128" s="15" t="s">
        <v>272</v>
      </c>
      <c r="B128" s="11" t="s">
        <v>176</v>
      </c>
      <c r="C128" s="11"/>
      <c r="D128" s="23">
        <f>D129</f>
        <v>597.26</v>
      </c>
      <c r="E128" s="23">
        <f t="shared" ref="E128:E130" si="46">E129</f>
        <v>56897</v>
      </c>
      <c r="F128" s="23">
        <f t="shared" ref="F128" si="47">F129</f>
        <v>56897</v>
      </c>
    </row>
    <row r="129" spans="1:6" ht="19.5" customHeight="1" x14ac:dyDescent="0.25">
      <c r="A129" s="15" t="s">
        <v>15</v>
      </c>
      <c r="B129" s="11" t="s">
        <v>177</v>
      </c>
      <c r="C129" s="11"/>
      <c r="D129" s="23">
        <f t="shared" ref="D129:F130" si="48">D130</f>
        <v>597.26</v>
      </c>
      <c r="E129" s="23">
        <f t="shared" si="46"/>
        <v>56897</v>
      </c>
      <c r="F129" s="23">
        <f t="shared" si="48"/>
        <v>56897</v>
      </c>
    </row>
    <row r="130" spans="1:6" ht="32.25" customHeight="1" x14ac:dyDescent="0.25">
      <c r="A130" s="21" t="s">
        <v>39</v>
      </c>
      <c r="B130" s="11" t="s">
        <v>177</v>
      </c>
      <c r="C130" s="11" t="s">
        <v>33</v>
      </c>
      <c r="D130" s="23">
        <f t="shared" si="48"/>
        <v>597.26</v>
      </c>
      <c r="E130" s="23">
        <f t="shared" si="46"/>
        <v>56897</v>
      </c>
      <c r="F130" s="23">
        <f t="shared" si="48"/>
        <v>56897</v>
      </c>
    </row>
    <row r="131" spans="1:6" ht="33" customHeight="1" x14ac:dyDescent="0.25">
      <c r="A131" s="21" t="s">
        <v>27</v>
      </c>
      <c r="B131" s="11" t="s">
        <v>177</v>
      </c>
      <c r="C131" s="11" t="s">
        <v>26</v>
      </c>
      <c r="D131" s="23">
        <v>597.26</v>
      </c>
      <c r="E131" s="23">
        <v>56897</v>
      </c>
      <c r="F131" s="23">
        <v>56897</v>
      </c>
    </row>
    <row r="132" spans="1:6" s="28" customFormat="1" ht="82.5" x14ac:dyDescent="0.25">
      <c r="A132" s="65" t="s">
        <v>164</v>
      </c>
      <c r="B132" s="12" t="s">
        <v>54</v>
      </c>
      <c r="C132" s="12"/>
      <c r="D132" s="22">
        <f>D133+D137</f>
        <v>20990309.960000001</v>
      </c>
      <c r="E132" s="22">
        <f>E133+E137</f>
        <v>17943325.68</v>
      </c>
      <c r="F132" s="22">
        <f>F133+F137</f>
        <v>19963220</v>
      </c>
    </row>
    <row r="133" spans="1:6" ht="33" x14ac:dyDescent="0.25">
      <c r="A133" s="15" t="s">
        <v>124</v>
      </c>
      <c r="B133" s="11" t="s">
        <v>125</v>
      </c>
      <c r="C133" s="11"/>
      <c r="D133" s="23">
        <f t="shared" ref="D133:F135" si="49">D134</f>
        <v>14689821.890000001</v>
      </c>
      <c r="E133" s="23">
        <f t="shared" si="49"/>
        <v>12476040</v>
      </c>
      <c r="F133" s="23">
        <f t="shared" si="49"/>
        <v>13073040</v>
      </c>
    </row>
    <row r="134" spans="1:6" s="41" customFormat="1" ht="16.5" x14ac:dyDescent="0.25">
      <c r="A134" s="15" t="s">
        <v>44</v>
      </c>
      <c r="B134" s="11" t="s">
        <v>126</v>
      </c>
      <c r="C134" s="11"/>
      <c r="D134" s="23">
        <f t="shared" si="49"/>
        <v>14689821.890000001</v>
      </c>
      <c r="E134" s="23">
        <f t="shared" si="49"/>
        <v>12476040</v>
      </c>
      <c r="F134" s="23">
        <f t="shared" si="49"/>
        <v>13073040</v>
      </c>
    </row>
    <row r="135" spans="1:6" ht="33" x14ac:dyDescent="0.25">
      <c r="A135" s="15" t="s">
        <v>46</v>
      </c>
      <c r="B135" s="11" t="s">
        <v>126</v>
      </c>
      <c r="C135" s="11" t="s">
        <v>40</v>
      </c>
      <c r="D135" s="23">
        <f t="shared" si="49"/>
        <v>14689821.890000001</v>
      </c>
      <c r="E135" s="23">
        <f t="shared" si="49"/>
        <v>12476040</v>
      </c>
      <c r="F135" s="23">
        <f t="shared" si="49"/>
        <v>13073040</v>
      </c>
    </row>
    <row r="136" spans="1:6" ht="16.5" x14ac:dyDescent="0.25">
      <c r="A136" s="15" t="s">
        <v>42</v>
      </c>
      <c r="B136" s="11" t="s">
        <v>126</v>
      </c>
      <c r="C136" s="11" t="s">
        <v>41</v>
      </c>
      <c r="D136" s="23">
        <v>14689821.890000001</v>
      </c>
      <c r="E136" s="23">
        <v>12476040</v>
      </c>
      <c r="F136" s="23">
        <v>13073040</v>
      </c>
    </row>
    <row r="137" spans="1:6" ht="18.75" customHeight="1" x14ac:dyDescent="0.25">
      <c r="A137" s="15" t="s">
        <v>127</v>
      </c>
      <c r="B137" s="11" t="s">
        <v>128</v>
      </c>
      <c r="C137" s="11"/>
      <c r="D137" s="23">
        <f t="shared" ref="D137:F139" si="50">D138</f>
        <v>6300488.0700000003</v>
      </c>
      <c r="E137" s="23">
        <f t="shared" si="50"/>
        <v>5467285.6799999997</v>
      </c>
      <c r="F137" s="23">
        <f t="shared" si="50"/>
        <v>6890180</v>
      </c>
    </row>
    <row r="138" spans="1:6" s="41" customFormat="1" ht="16.5" x14ac:dyDescent="0.25">
      <c r="A138" s="15" t="s">
        <v>16</v>
      </c>
      <c r="B138" s="11" t="s">
        <v>129</v>
      </c>
      <c r="C138" s="13"/>
      <c r="D138" s="23">
        <f t="shared" si="50"/>
        <v>6300488.0700000003</v>
      </c>
      <c r="E138" s="23">
        <f t="shared" si="50"/>
        <v>5467285.6799999997</v>
      </c>
      <c r="F138" s="23">
        <f t="shared" si="50"/>
        <v>6890180</v>
      </c>
    </row>
    <row r="139" spans="1:6" ht="33" x14ac:dyDescent="0.2">
      <c r="A139" s="38" t="s">
        <v>46</v>
      </c>
      <c r="B139" s="11" t="s">
        <v>129</v>
      </c>
      <c r="C139" s="11" t="s">
        <v>40</v>
      </c>
      <c r="D139" s="23">
        <f t="shared" si="50"/>
        <v>6300488.0700000003</v>
      </c>
      <c r="E139" s="23">
        <f t="shared" si="50"/>
        <v>5467285.6799999997</v>
      </c>
      <c r="F139" s="23">
        <f t="shared" si="50"/>
        <v>6890180</v>
      </c>
    </row>
    <row r="140" spans="1:6" ht="18" customHeight="1" x14ac:dyDescent="0.25">
      <c r="A140" s="15" t="s">
        <v>42</v>
      </c>
      <c r="B140" s="11" t="s">
        <v>129</v>
      </c>
      <c r="C140" s="11" t="s">
        <v>41</v>
      </c>
      <c r="D140" s="23">
        <v>6300488.0700000003</v>
      </c>
      <c r="E140" s="23">
        <v>5467285.6799999997</v>
      </c>
      <c r="F140" s="23">
        <v>6890180</v>
      </c>
    </row>
    <row r="141" spans="1:6" s="28" customFormat="1" ht="66" customHeight="1" x14ac:dyDescent="0.25">
      <c r="A141" s="42" t="s">
        <v>165</v>
      </c>
      <c r="B141" s="12" t="s">
        <v>49</v>
      </c>
      <c r="C141" s="12"/>
      <c r="D141" s="22">
        <f t="shared" ref="D141:F144" si="51">D142</f>
        <v>21211777.34</v>
      </c>
      <c r="E141" s="22">
        <f>E142+E152</f>
        <v>35773955.57</v>
      </c>
      <c r="F141" s="22">
        <f t="shared" si="51"/>
        <v>2122880.83</v>
      </c>
    </row>
    <row r="142" spans="1:6" ht="37.5" customHeight="1" x14ac:dyDescent="0.2">
      <c r="A142" s="36" t="s">
        <v>131</v>
      </c>
      <c r="B142" s="11" t="s">
        <v>130</v>
      </c>
      <c r="C142" s="11"/>
      <c r="D142" s="23">
        <f>D143+D146+D149</f>
        <v>21211777.34</v>
      </c>
      <c r="E142" s="23">
        <f t="shared" si="51"/>
        <v>4496110.16</v>
      </c>
      <c r="F142" s="23">
        <f t="shared" si="51"/>
        <v>2122880.83</v>
      </c>
    </row>
    <row r="143" spans="1:6" ht="36" customHeight="1" x14ac:dyDescent="0.2">
      <c r="A143" s="38" t="s">
        <v>273</v>
      </c>
      <c r="B143" s="11" t="s">
        <v>274</v>
      </c>
      <c r="C143" s="11"/>
      <c r="D143" s="23">
        <f t="shared" si="51"/>
        <v>3940884.11</v>
      </c>
      <c r="E143" s="23">
        <f t="shared" si="51"/>
        <v>4496110.16</v>
      </c>
      <c r="F143" s="23">
        <f t="shared" si="51"/>
        <v>2122880.83</v>
      </c>
    </row>
    <row r="144" spans="1:6" ht="30.75" customHeight="1" x14ac:dyDescent="0.25">
      <c r="A144" s="21" t="s">
        <v>39</v>
      </c>
      <c r="B144" s="11" t="s">
        <v>274</v>
      </c>
      <c r="C144" s="11" t="s">
        <v>33</v>
      </c>
      <c r="D144" s="23">
        <f t="shared" si="51"/>
        <v>3940884.11</v>
      </c>
      <c r="E144" s="23">
        <f t="shared" si="51"/>
        <v>4496110.16</v>
      </c>
      <c r="F144" s="23">
        <f t="shared" si="51"/>
        <v>2122880.83</v>
      </c>
    </row>
    <row r="145" spans="1:6" ht="30.75" customHeight="1" x14ac:dyDescent="0.25">
      <c r="A145" s="21" t="s">
        <v>27</v>
      </c>
      <c r="B145" s="11" t="s">
        <v>274</v>
      </c>
      <c r="C145" s="11" t="s">
        <v>26</v>
      </c>
      <c r="D145" s="23">
        <v>3940884.11</v>
      </c>
      <c r="E145" s="23">
        <v>4496110.16</v>
      </c>
      <c r="F145" s="23">
        <v>2122880.83</v>
      </c>
    </row>
    <row r="146" spans="1:6" ht="64.5" customHeight="1" x14ac:dyDescent="0.25">
      <c r="A146" s="138" t="s">
        <v>446</v>
      </c>
      <c r="B146" s="11" t="s">
        <v>444</v>
      </c>
      <c r="C146" s="11"/>
      <c r="D146" s="23">
        <f>D147</f>
        <v>16407330.23</v>
      </c>
      <c r="E146" s="23">
        <f t="shared" ref="E146:E147" si="52">E147</f>
        <v>0</v>
      </c>
      <c r="F146" s="23">
        <f t="shared" ref="F146" si="53">F147</f>
        <v>0</v>
      </c>
    </row>
    <row r="147" spans="1:6" ht="30.75" customHeight="1" x14ac:dyDescent="0.25">
      <c r="A147" s="21" t="s">
        <v>39</v>
      </c>
      <c r="B147" s="11" t="s">
        <v>444</v>
      </c>
      <c r="C147" s="11" t="s">
        <v>33</v>
      </c>
      <c r="D147" s="23">
        <f>D148</f>
        <v>16407330.23</v>
      </c>
      <c r="E147" s="23">
        <f t="shared" si="52"/>
        <v>0</v>
      </c>
      <c r="F147" s="23">
        <f t="shared" ref="F147" si="54">F148</f>
        <v>0</v>
      </c>
    </row>
    <row r="148" spans="1:6" ht="30.75" customHeight="1" x14ac:dyDescent="0.25">
      <c r="A148" s="21" t="s">
        <v>27</v>
      </c>
      <c r="B148" s="11" t="s">
        <v>444</v>
      </c>
      <c r="C148" s="11" t="s">
        <v>26</v>
      </c>
      <c r="D148" s="23">
        <v>16407330.23</v>
      </c>
      <c r="E148" s="23">
        <v>0</v>
      </c>
      <c r="F148" s="23">
        <v>0</v>
      </c>
    </row>
    <row r="149" spans="1:6" ht="81" customHeight="1" x14ac:dyDescent="0.25">
      <c r="A149" s="138" t="s">
        <v>447</v>
      </c>
      <c r="B149" s="11" t="s">
        <v>445</v>
      </c>
      <c r="C149" s="11"/>
      <c r="D149" s="23">
        <f>D150</f>
        <v>863563</v>
      </c>
      <c r="E149" s="23">
        <f t="shared" ref="E149:E150" si="55">E150</f>
        <v>0</v>
      </c>
      <c r="F149" s="23">
        <f t="shared" ref="F149:F150" si="56">F150</f>
        <v>0</v>
      </c>
    </row>
    <row r="150" spans="1:6" ht="30.75" customHeight="1" x14ac:dyDescent="0.25">
      <c r="A150" s="21" t="s">
        <v>39</v>
      </c>
      <c r="B150" s="11" t="s">
        <v>445</v>
      </c>
      <c r="C150" s="11" t="s">
        <v>33</v>
      </c>
      <c r="D150" s="23">
        <f>D151</f>
        <v>863563</v>
      </c>
      <c r="E150" s="23">
        <f t="shared" si="55"/>
        <v>0</v>
      </c>
      <c r="F150" s="23">
        <f t="shared" si="56"/>
        <v>0</v>
      </c>
    </row>
    <row r="151" spans="1:6" ht="30.75" customHeight="1" x14ac:dyDescent="0.25">
      <c r="A151" s="21" t="s">
        <v>27</v>
      </c>
      <c r="B151" s="11" t="s">
        <v>445</v>
      </c>
      <c r="C151" s="11" t="s">
        <v>26</v>
      </c>
      <c r="D151" s="23">
        <v>863563</v>
      </c>
      <c r="E151" s="23">
        <v>0</v>
      </c>
      <c r="F151" s="23">
        <v>0</v>
      </c>
    </row>
    <row r="152" spans="1:6" ht="64.5" customHeight="1" x14ac:dyDescent="0.25">
      <c r="A152" s="138" t="s">
        <v>446</v>
      </c>
      <c r="B152" s="5" t="s">
        <v>477</v>
      </c>
      <c r="C152" s="11"/>
      <c r="D152" s="23">
        <v>0</v>
      </c>
      <c r="E152" s="23">
        <f>E154</f>
        <v>31277845.41</v>
      </c>
      <c r="F152" s="23">
        <v>0</v>
      </c>
    </row>
    <row r="153" spans="1:6" ht="30.75" customHeight="1" x14ac:dyDescent="0.25">
      <c r="A153" s="21" t="s">
        <v>39</v>
      </c>
      <c r="B153" s="11" t="s">
        <v>477</v>
      </c>
      <c r="C153" s="11" t="s">
        <v>33</v>
      </c>
      <c r="D153" s="23">
        <v>0</v>
      </c>
      <c r="E153" s="23">
        <f>E154</f>
        <v>31277845.41</v>
      </c>
      <c r="F153" s="23">
        <v>0</v>
      </c>
    </row>
    <row r="154" spans="1:6" ht="30.75" customHeight="1" x14ac:dyDescent="0.25">
      <c r="A154" s="21" t="s">
        <v>27</v>
      </c>
      <c r="B154" s="11" t="s">
        <v>477</v>
      </c>
      <c r="C154" s="11" t="s">
        <v>26</v>
      </c>
      <c r="D154" s="23">
        <v>0</v>
      </c>
      <c r="E154" s="23">
        <v>31277845.41</v>
      </c>
      <c r="F154" s="23">
        <v>0</v>
      </c>
    </row>
    <row r="155" spans="1:6" s="28" customFormat="1" ht="81" customHeight="1" x14ac:dyDescent="0.25">
      <c r="A155" s="145" t="s">
        <v>166</v>
      </c>
      <c r="B155" s="12" t="s">
        <v>79</v>
      </c>
      <c r="C155" s="12"/>
      <c r="D155" s="22">
        <f>D156+D160+D164+D168</f>
        <v>10252975.92</v>
      </c>
      <c r="E155" s="22">
        <f t="shared" ref="E155" si="57">E156+E160+E164+E168</f>
        <v>8734000</v>
      </c>
      <c r="F155" s="22">
        <f t="shared" ref="F155" si="58">F156+F160+F164+F168</f>
        <v>5300000</v>
      </c>
    </row>
    <row r="156" spans="1:6" s="28" customFormat="1" ht="21" customHeight="1" x14ac:dyDescent="0.25">
      <c r="A156" s="21" t="s">
        <v>133</v>
      </c>
      <c r="B156" s="11" t="s">
        <v>132</v>
      </c>
      <c r="C156" s="12"/>
      <c r="D156" s="23">
        <f t="shared" ref="D156:F158" si="59">D157</f>
        <v>1063157.92</v>
      </c>
      <c r="E156" s="23">
        <f t="shared" si="59"/>
        <v>1300000</v>
      </c>
      <c r="F156" s="23">
        <f t="shared" si="59"/>
        <v>1300000</v>
      </c>
    </row>
    <row r="157" spans="1:6" s="28" customFormat="1" ht="35.25" customHeight="1" x14ac:dyDescent="0.2">
      <c r="A157" s="38" t="s">
        <v>275</v>
      </c>
      <c r="B157" s="11" t="s">
        <v>276</v>
      </c>
      <c r="C157" s="12"/>
      <c r="D157" s="23">
        <f t="shared" si="59"/>
        <v>1063157.92</v>
      </c>
      <c r="E157" s="23">
        <f t="shared" si="59"/>
        <v>1300000</v>
      </c>
      <c r="F157" s="23">
        <f t="shared" si="59"/>
        <v>1300000</v>
      </c>
    </row>
    <row r="158" spans="1:6" ht="33.75" customHeight="1" x14ac:dyDescent="0.25">
      <c r="A158" s="21" t="s">
        <v>39</v>
      </c>
      <c r="B158" s="11" t="s">
        <v>276</v>
      </c>
      <c r="C158" s="11" t="s">
        <v>33</v>
      </c>
      <c r="D158" s="23">
        <f t="shared" si="59"/>
        <v>1063157.92</v>
      </c>
      <c r="E158" s="23">
        <f t="shared" si="59"/>
        <v>1300000</v>
      </c>
      <c r="F158" s="23">
        <f t="shared" si="59"/>
        <v>1300000</v>
      </c>
    </row>
    <row r="159" spans="1:6" ht="36.75" customHeight="1" x14ac:dyDescent="0.25">
      <c r="A159" s="21" t="s">
        <v>27</v>
      </c>
      <c r="B159" s="11" t="s">
        <v>276</v>
      </c>
      <c r="C159" s="11" t="s">
        <v>26</v>
      </c>
      <c r="D159" s="23">
        <v>1063157.92</v>
      </c>
      <c r="E159" s="23">
        <v>1300000</v>
      </c>
      <c r="F159" s="23">
        <v>1300000</v>
      </c>
    </row>
    <row r="160" spans="1:6" ht="33" customHeight="1" x14ac:dyDescent="0.25">
      <c r="A160" s="21" t="s">
        <v>134</v>
      </c>
      <c r="B160" s="11" t="s">
        <v>135</v>
      </c>
      <c r="C160" s="11"/>
      <c r="D160" s="23">
        <f t="shared" ref="D160:F162" si="60">D161</f>
        <v>333150</v>
      </c>
      <c r="E160" s="23">
        <f t="shared" si="60"/>
        <v>600000</v>
      </c>
      <c r="F160" s="23">
        <f t="shared" si="60"/>
        <v>4000000</v>
      </c>
    </row>
    <row r="161" spans="1:6" s="28" customFormat="1" ht="39" customHeight="1" x14ac:dyDescent="0.2">
      <c r="A161" s="38" t="s">
        <v>277</v>
      </c>
      <c r="B161" s="11" t="s">
        <v>278</v>
      </c>
      <c r="C161" s="12"/>
      <c r="D161" s="23">
        <f t="shared" si="60"/>
        <v>333150</v>
      </c>
      <c r="E161" s="23">
        <f t="shared" si="60"/>
        <v>600000</v>
      </c>
      <c r="F161" s="23">
        <f t="shared" si="60"/>
        <v>4000000</v>
      </c>
    </row>
    <row r="162" spans="1:6" ht="34.5" customHeight="1" x14ac:dyDescent="0.25">
      <c r="A162" s="21" t="s">
        <v>39</v>
      </c>
      <c r="B162" s="11" t="s">
        <v>278</v>
      </c>
      <c r="C162" s="11" t="s">
        <v>33</v>
      </c>
      <c r="D162" s="23">
        <f t="shared" si="60"/>
        <v>333150</v>
      </c>
      <c r="E162" s="23">
        <f t="shared" si="60"/>
        <v>600000</v>
      </c>
      <c r="F162" s="23">
        <f t="shared" si="60"/>
        <v>4000000</v>
      </c>
    </row>
    <row r="163" spans="1:6" ht="36.75" customHeight="1" x14ac:dyDescent="0.25">
      <c r="A163" s="21" t="s">
        <v>27</v>
      </c>
      <c r="B163" s="11" t="s">
        <v>278</v>
      </c>
      <c r="C163" s="11" t="s">
        <v>26</v>
      </c>
      <c r="D163" s="23">
        <v>333150</v>
      </c>
      <c r="E163" s="23">
        <v>600000</v>
      </c>
      <c r="F163" s="23">
        <v>4000000</v>
      </c>
    </row>
    <row r="164" spans="1:6" ht="52.5" customHeight="1" x14ac:dyDescent="0.2">
      <c r="A164" s="25" t="s">
        <v>321</v>
      </c>
      <c r="B164" s="11" t="s">
        <v>318</v>
      </c>
      <c r="C164" s="11"/>
      <c r="D164" s="23">
        <f>D165</f>
        <v>135000</v>
      </c>
      <c r="E164" s="23">
        <f t="shared" ref="E164:E166" si="61">E165</f>
        <v>1834000</v>
      </c>
      <c r="F164" s="23">
        <f t="shared" ref="F164:F166" si="62">F165</f>
        <v>0</v>
      </c>
    </row>
    <row r="165" spans="1:6" ht="36.75" customHeight="1" x14ac:dyDescent="0.2">
      <c r="A165" s="38" t="s">
        <v>277</v>
      </c>
      <c r="B165" s="11" t="s">
        <v>319</v>
      </c>
      <c r="C165" s="11"/>
      <c r="D165" s="23">
        <f>D166</f>
        <v>135000</v>
      </c>
      <c r="E165" s="23">
        <f t="shared" si="61"/>
        <v>1834000</v>
      </c>
      <c r="F165" s="23">
        <f t="shared" si="62"/>
        <v>0</v>
      </c>
    </row>
    <row r="166" spans="1:6" ht="33" customHeight="1" x14ac:dyDescent="0.25">
      <c r="A166" s="21" t="s">
        <v>39</v>
      </c>
      <c r="B166" s="11" t="s">
        <v>319</v>
      </c>
      <c r="C166" s="11" t="s">
        <v>33</v>
      </c>
      <c r="D166" s="23">
        <f>D167</f>
        <v>135000</v>
      </c>
      <c r="E166" s="23">
        <f t="shared" si="61"/>
        <v>1834000</v>
      </c>
      <c r="F166" s="23">
        <f t="shared" si="62"/>
        <v>0</v>
      </c>
    </row>
    <row r="167" spans="1:6" ht="33.75" customHeight="1" x14ac:dyDescent="0.25">
      <c r="A167" s="21" t="s">
        <v>27</v>
      </c>
      <c r="B167" s="11" t="s">
        <v>319</v>
      </c>
      <c r="C167" s="11" t="s">
        <v>26</v>
      </c>
      <c r="D167" s="23">
        <v>135000</v>
      </c>
      <c r="E167" s="23">
        <v>1834000</v>
      </c>
      <c r="F167" s="23">
        <v>0</v>
      </c>
    </row>
    <row r="168" spans="1:6" ht="53.25" customHeight="1" x14ac:dyDescent="0.2">
      <c r="A168" s="25" t="s">
        <v>322</v>
      </c>
      <c r="B168" s="11" t="s">
        <v>316</v>
      </c>
      <c r="C168" s="11"/>
      <c r="D168" s="23">
        <f>D169</f>
        <v>8721668</v>
      </c>
      <c r="E168" s="23">
        <f t="shared" ref="E168:E170" si="63">E169</f>
        <v>5000000</v>
      </c>
      <c r="F168" s="23">
        <f t="shared" ref="F168:F169" si="64">F169</f>
        <v>0</v>
      </c>
    </row>
    <row r="169" spans="1:6" ht="100.5" customHeight="1" x14ac:dyDescent="0.2">
      <c r="A169" s="25" t="s">
        <v>320</v>
      </c>
      <c r="B169" s="11" t="s">
        <v>317</v>
      </c>
      <c r="C169" s="11"/>
      <c r="D169" s="23">
        <f>D170</f>
        <v>8721668</v>
      </c>
      <c r="E169" s="23">
        <f t="shared" si="63"/>
        <v>5000000</v>
      </c>
      <c r="F169" s="23">
        <f t="shared" si="64"/>
        <v>0</v>
      </c>
    </row>
    <row r="170" spans="1:6" ht="36.75" customHeight="1" x14ac:dyDescent="0.25">
      <c r="A170" s="21" t="s">
        <v>39</v>
      </c>
      <c r="B170" s="11" t="s">
        <v>317</v>
      </c>
      <c r="C170" s="11" t="s">
        <v>33</v>
      </c>
      <c r="D170" s="23">
        <f>D171</f>
        <v>8721668</v>
      </c>
      <c r="E170" s="23">
        <f t="shared" si="63"/>
        <v>5000000</v>
      </c>
      <c r="F170" s="23">
        <f t="shared" ref="F170" si="65">F171</f>
        <v>0</v>
      </c>
    </row>
    <row r="171" spans="1:6" ht="36.75" customHeight="1" x14ac:dyDescent="0.25">
      <c r="A171" s="21" t="s">
        <v>27</v>
      </c>
      <c r="B171" s="11" t="s">
        <v>317</v>
      </c>
      <c r="C171" s="11" t="s">
        <v>26</v>
      </c>
      <c r="D171" s="23">
        <v>8721668</v>
      </c>
      <c r="E171" s="23">
        <v>5000000</v>
      </c>
      <c r="F171" s="23">
        <v>0</v>
      </c>
    </row>
    <row r="172" spans="1:6" s="28" customFormat="1" ht="81.75" customHeight="1" x14ac:dyDescent="0.25">
      <c r="A172" s="65" t="s">
        <v>167</v>
      </c>
      <c r="B172" s="146" t="s">
        <v>138</v>
      </c>
      <c r="C172" s="146"/>
      <c r="D172" s="22">
        <f>D173+D177</f>
        <v>10618505.880000001</v>
      </c>
      <c r="E172" s="22">
        <f t="shared" ref="E172" si="66">E173+E177</f>
        <v>11595818</v>
      </c>
      <c r="F172" s="22">
        <f t="shared" ref="F172" si="67">F173+F177</f>
        <v>12095818</v>
      </c>
    </row>
    <row r="173" spans="1:6" ht="18" customHeight="1" x14ac:dyDescent="0.25">
      <c r="A173" s="15" t="s">
        <v>136</v>
      </c>
      <c r="B173" s="13" t="s">
        <v>139</v>
      </c>
      <c r="C173" s="13"/>
      <c r="D173" s="23">
        <f t="shared" ref="D173:F175" si="68">D174</f>
        <v>10421505.880000001</v>
      </c>
      <c r="E173" s="23">
        <f t="shared" si="68"/>
        <v>11595818</v>
      </c>
      <c r="F173" s="23">
        <f t="shared" si="68"/>
        <v>11433018</v>
      </c>
    </row>
    <row r="174" spans="1:6" ht="18" customHeight="1" x14ac:dyDescent="0.25">
      <c r="A174" s="15" t="s">
        <v>43</v>
      </c>
      <c r="B174" s="13" t="s">
        <v>140</v>
      </c>
      <c r="C174" s="13"/>
      <c r="D174" s="23">
        <f t="shared" si="68"/>
        <v>10421505.880000001</v>
      </c>
      <c r="E174" s="23">
        <f t="shared" si="68"/>
        <v>11595818</v>
      </c>
      <c r="F174" s="23">
        <f t="shared" si="68"/>
        <v>11433018</v>
      </c>
    </row>
    <row r="175" spans="1:6" ht="30" customHeight="1" x14ac:dyDescent="0.25">
      <c r="A175" s="15" t="s">
        <v>46</v>
      </c>
      <c r="B175" s="13" t="s">
        <v>140</v>
      </c>
      <c r="C175" s="13" t="s">
        <v>40</v>
      </c>
      <c r="D175" s="23">
        <f t="shared" si="68"/>
        <v>10421505.880000001</v>
      </c>
      <c r="E175" s="23">
        <f t="shared" si="68"/>
        <v>11595818</v>
      </c>
      <c r="F175" s="23">
        <f t="shared" si="68"/>
        <v>11433018</v>
      </c>
    </row>
    <row r="176" spans="1:6" ht="18" customHeight="1" x14ac:dyDescent="0.25">
      <c r="A176" s="15" t="s">
        <v>42</v>
      </c>
      <c r="B176" s="13" t="s">
        <v>140</v>
      </c>
      <c r="C176" s="13" t="s">
        <v>41</v>
      </c>
      <c r="D176" s="23">
        <v>10421505.880000001</v>
      </c>
      <c r="E176" s="23">
        <v>11595818</v>
      </c>
      <c r="F176" s="23">
        <v>11433018</v>
      </c>
    </row>
    <row r="177" spans="1:6" ht="48" customHeight="1" x14ac:dyDescent="0.25">
      <c r="A177" s="15" t="s">
        <v>137</v>
      </c>
      <c r="B177" s="13" t="s">
        <v>141</v>
      </c>
      <c r="C177" s="13"/>
      <c r="D177" s="23">
        <f t="shared" ref="D177:F179" si="69">D178</f>
        <v>197000</v>
      </c>
      <c r="E177" s="23">
        <f t="shared" si="69"/>
        <v>0</v>
      </c>
      <c r="F177" s="23">
        <f t="shared" si="69"/>
        <v>662800</v>
      </c>
    </row>
    <row r="178" spans="1:6" ht="18" customHeight="1" x14ac:dyDescent="0.25">
      <c r="A178" s="15" t="s">
        <v>43</v>
      </c>
      <c r="B178" s="13" t="s">
        <v>142</v>
      </c>
      <c r="C178" s="13"/>
      <c r="D178" s="23">
        <f t="shared" si="69"/>
        <v>197000</v>
      </c>
      <c r="E178" s="23">
        <f t="shared" si="69"/>
        <v>0</v>
      </c>
      <c r="F178" s="23">
        <f t="shared" si="69"/>
        <v>662800</v>
      </c>
    </row>
    <row r="179" spans="1:6" ht="33.75" customHeight="1" x14ac:dyDescent="0.25">
      <c r="A179" s="15" t="s">
        <v>46</v>
      </c>
      <c r="B179" s="13" t="s">
        <v>142</v>
      </c>
      <c r="C179" s="13" t="s">
        <v>40</v>
      </c>
      <c r="D179" s="23">
        <f t="shared" si="69"/>
        <v>197000</v>
      </c>
      <c r="E179" s="23">
        <f t="shared" si="69"/>
        <v>0</v>
      </c>
      <c r="F179" s="23">
        <f t="shared" si="69"/>
        <v>662800</v>
      </c>
    </row>
    <row r="180" spans="1:6" ht="18" customHeight="1" x14ac:dyDescent="0.25">
      <c r="A180" s="15" t="s">
        <v>42</v>
      </c>
      <c r="B180" s="13" t="s">
        <v>142</v>
      </c>
      <c r="C180" s="13" t="s">
        <v>41</v>
      </c>
      <c r="D180" s="23">
        <v>197000</v>
      </c>
      <c r="E180" s="23">
        <v>0</v>
      </c>
      <c r="F180" s="23">
        <v>662800</v>
      </c>
    </row>
    <row r="181" spans="1:6" ht="115.5" customHeight="1" x14ac:dyDescent="0.25">
      <c r="A181" s="145" t="s">
        <v>279</v>
      </c>
      <c r="B181" s="12" t="s">
        <v>280</v>
      </c>
      <c r="C181" s="12"/>
      <c r="D181" s="22">
        <f>D182+D192</f>
        <v>3500468</v>
      </c>
      <c r="E181" s="22">
        <f t="shared" ref="E181:E184" si="70">E182</f>
        <v>0</v>
      </c>
      <c r="F181" s="22">
        <f t="shared" ref="F181:F183" si="71">F182</f>
        <v>0</v>
      </c>
    </row>
    <row r="182" spans="1:6" ht="51.75" customHeight="1" x14ac:dyDescent="0.25">
      <c r="A182" s="21" t="s">
        <v>281</v>
      </c>
      <c r="B182" s="11" t="s">
        <v>282</v>
      </c>
      <c r="C182" s="12"/>
      <c r="D182" s="23">
        <f>D183+D186+D189</f>
        <v>1865000</v>
      </c>
      <c r="E182" s="23">
        <f>E183</f>
        <v>0</v>
      </c>
      <c r="F182" s="23">
        <f>F183</f>
        <v>0</v>
      </c>
    </row>
    <row r="183" spans="1:6" ht="83.25" customHeight="1" x14ac:dyDescent="0.2">
      <c r="A183" s="147" t="s">
        <v>448</v>
      </c>
      <c r="B183" s="11" t="s">
        <v>451</v>
      </c>
      <c r="C183" s="12"/>
      <c r="D183" s="23">
        <f>D184</f>
        <v>186500</v>
      </c>
      <c r="E183" s="23">
        <f t="shared" si="70"/>
        <v>0</v>
      </c>
      <c r="F183" s="23">
        <f t="shared" si="71"/>
        <v>0</v>
      </c>
    </row>
    <row r="184" spans="1:6" ht="33.75" customHeight="1" x14ac:dyDescent="0.25">
      <c r="A184" s="21" t="s">
        <v>39</v>
      </c>
      <c r="B184" s="11" t="s">
        <v>451</v>
      </c>
      <c r="C184" s="11" t="s">
        <v>33</v>
      </c>
      <c r="D184" s="23">
        <f>D185</f>
        <v>186500</v>
      </c>
      <c r="E184" s="23">
        <f t="shared" si="70"/>
        <v>0</v>
      </c>
      <c r="F184" s="23">
        <f t="shared" ref="F184" si="72">F185</f>
        <v>0</v>
      </c>
    </row>
    <row r="185" spans="1:6" ht="33.75" customHeight="1" x14ac:dyDescent="0.25">
      <c r="A185" s="21" t="s">
        <v>27</v>
      </c>
      <c r="B185" s="11" t="s">
        <v>451</v>
      </c>
      <c r="C185" s="11" t="s">
        <v>26</v>
      </c>
      <c r="D185" s="23">
        <v>186500</v>
      </c>
      <c r="E185" s="23">
        <v>0</v>
      </c>
      <c r="F185" s="23">
        <v>0</v>
      </c>
    </row>
    <row r="186" spans="1:6" ht="84" customHeight="1" x14ac:dyDescent="0.2">
      <c r="A186" s="147" t="s">
        <v>449</v>
      </c>
      <c r="B186" s="11" t="s">
        <v>452</v>
      </c>
      <c r="C186" s="11"/>
      <c r="D186" s="23">
        <f>D187</f>
        <v>1398750</v>
      </c>
      <c r="E186" s="23">
        <f>E189</f>
        <v>0</v>
      </c>
      <c r="F186" s="23">
        <f>F189</f>
        <v>0</v>
      </c>
    </row>
    <row r="187" spans="1:6" ht="31.5" customHeight="1" x14ac:dyDescent="0.25">
      <c r="A187" s="21" t="s">
        <v>39</v>
      </c>
      <c r="B187" s="11" t="s">
        <v>452</v>
      </c>
      <c r="C187" s="11" t="s">
        <v>33</v>
      </c>
      <c r="D187" s="23">
        <f>D188</f>
        <v>1398750</v>
      </c>
      <c r="E187" s="23">
        <f t="shared" ref="E187" si="73">E188</f>
        <v>1398750</v>
      </c>
      <c r="F187" s="23">
        <f t="shared" ref="F187" si="74">F188</f>
        <v>1398750</v>
      </c>
    </row>
    <row r="188" spans="1:6" ht="32.25" customHeight="1" x14ac:dyDescent="0.25">
      <c r="A188" s="21" t="s">
        <v>27</v>
      </c>
      <c r="B188" s="11" t="s">
        <v>452</v>
      </c>
      <c r="C188" s="11" t="s">
        <v>26</v>
      </c>
      <c r="D188" s="23">
        <v>1398750</v>
      </c>
      <c r="E188" s="23">
        <v>1398750</v>
      </c>
      <c r="F188" s="23">
        <v>1398750</v>
      </c>
    </row>
    <row r="189" spans="1:6" ht="96" customHeight="1" x14ac:dyDescent="0.2">
      <c r="A189" s="147" t="s">
        <v>450</v>
      </c>
      <c r="B189" s="11" t="s">
        <v>453</v>
      </c>
      <c r="C189" s="11"/>
      <c r="D189" s="23">
        <f>D190</f>
        <v>279750</v>
      </c>
      <c r="E189" s="23">
        <f t="shared" ref="E189:E190" si="75">E190</f>
        <v>0</v>
      </c>
      <c r="F189" s="23">
        <f t="shared" ref="F189" si="76">F190</f>
        <v>0</v>
      </c>
    </row>
    <row r="190" spans="1:6" ht="33.75" customHeight="1" x14ac:dyDescent="0.25">
      <c r="A190" s="21" t="s">
        <v>39</v>
      </c>
      <c r="B190" s="11" t="s">
        <v>453</v>
      </c>
      <c r="C190" s="11" t="s">
        <v>33</v>
      </c>
      <c r="D190" s="23">
        <f>D191</f>
        <v>279750</v>
      </c>
      <c r="E190" s="23">
        <f t="shared" si="75"/>
        <v>0</v>
      </c>
      <c r="F190" s="23">
        <f t="shared" ref="F190" si="77">F191</f>
        <v>0</v>
      </c>
    </row>
    <row r="191" spans="1:6" ht="30.75" customHeight="1" x14ac:dyDescent="0.25">
      <c r="A191" s="21" t="s">
        <v>27</v>
      </c>
      <c r="B191" s="11" t="s">
        <v>453</v>
      </c>
      <c r="C191" s="11" t="s">
        <v>26</v>
      </c>
      <c r="D191" s="23">
        <v>279750</v>
      </c>
      <c r="E191" s="23">
        <v>0</v>
      </c>
      <c r="F191" s="23">
        <v>0</v>
      </c>
    </row>
    <row r="192" spans="1:6" ht="38.25" customHeight="1" x14ac:dyDescent="0.2">
      <c r="A192" s="139" t="s">
        <v>329</v>
      </c>
      <c r="B192" s="11" t="s">
        <v>328</v>
      </c>
      <c r="C192" s="11"/>
      <c r="D192" s="23">
        <f>D193+D196+D199</f>
        <v>1635468</v>
      </c>
      <c r="E192" s="23">
        <f t="shared" ref="E192" si="78">E199</f>
        <v>0</v>
      </c>
      <c r="F192" s="23">
        <f t="shared" ref="F192" si="79">F199</f>
        <v>0</v>
      </c>
    </row>
    <row r="193" spans="1:6" ht="83.25" customHeight="1" x14ac:dyDescent="0.2">
      <c r="A193" s="147" t="s">
        <v>448</v>
      </c>
      <c r="B193" s="11" t="s">
        <v>454</v>
      </c>
      <c r="C193" s="12"/>
      <c r="D193" s="23">
        <f>D194</f>
        <v>325050</v>
      </c>
      <c r="E193" s="23">
        <f t="shared" ref="E193:E194" si="80">E194</f>
        <v>0</v>
      </c>
      <c r="F193" s="23">
        <f t="shared" ref="F193:F194" si="81">F194</f>
        <v>0</v>
      </c>
    </row>
    <row r="194" spans="1:6" ht="33.75" customHeight="1" x14ac:dyDescent="0.25">
      <c r="A194" s="21" t="s">
        <v>39</v>
      </c>
      <c r="B194" s="11" t="s">
        <v>454</v>
      </c>
      <c r="C194" s="11" t="s">
        <v>33</v>
      </c>
      <c r="D194" s="23">
        <f>D195</f>
        <v>325050</v>
      </c>
      <c r="E194" s="23">
        <f t="shared" si="80"/>
        <v>0</v>
      </c>
      <c r="F194" s="23">
        <f t="shared" si="81"/>
        <v>0</v>
      </c>
    </row>
    <row r="195" spans="1:6" ht="33" customHeight="1" x14ac:dyDescent="0.25">
      <c r="A195" s="21" t="s">
        <v>27</v>
      </c>
      <c r="B195" s="11" t="s">
        <v>454</v>
      </c>
      <c r="C195" s="11" t="s">
        <v>26</v>
      </c>
      <c r="D195" s="23">
        <v>325050</v>
      </c>
      <c r="E195" s="23">
        <v>0</v>
      </c>
      <c r="F195" s="23">
        <v>0</v>
      </c>
    </row>
    <row r="196" spans="1:6" ht="79.5" customHeight="1" x14ac:dyDescent="0.2">
      <c r="A196" s="147" t="s">
        <v>449</v>
      </c>
      <c r="B196" s="11" t="s">
        <v>455</v>
      </c>
      <c r="C196" s="11"/>
      <c r="D196" s="23">
        <f>D197</f>
        <v>1092015</v>
      </c>
      <c r="E196" s="23">
        <f>E199</f>
        <v>0</v>
      </c>
      <c r="F196" s="23">
        <f>F199</f>
        <v>0</v>
      </c>
    </row>
    <row r="197" spans="1:6" ht="33.75" customHeight="1" x14ac:dyDescent="0.25">
      <c r="A197" s="21" t="s">
        <v>39</v>
      </c>
      <c r="B197" s="11" t="s">
        <v>455</v>
      </c>
      <c r="C197" s="11" t="s">
        <v>33</v>
      </c>
      <c r="D197" s="23">
        <f>D198</f>
        <v>1092015</v>
      </c>
      <c r="E197" s="23">
        <f t="shared" ref="E197" si="82">E198</f>
        <v>1398750</v>
      </c>
      <c r="F197" s="23">
        <f t="shared" ref="F197" si="83">F198</f>
        <v>1398750</v>
      </c>
    </row>
    <row r="198" spans="1:6" ht="33" customHeight="1" x14ac:dyDescent="0.25">
      <c r="A198" s="21" t="s">
        <v>27</v>
      </c>
      <c r="B198" s="11" t="s">
        <v>455</v>
      </c>
      <c r="C198" s="11" t="s">
        <v>26</v>
      </c>
      <c r="D198" s="23">
        <v>1092015</v>
      </c>
      <c r="E198" s="23">
        <v>1398750</v>
      </c>
      <c r="F198" s="23">
        <v>1398750</v>
      </c>
    </row>
    <row r="199" spans="1:6" ht="96.75" customHeight="1" x14ac:dyDescent="0.2">
      <c r="A199" s="147" t="s">
        <v>450</v>
      </c>
      <c r="B199" s="11" t="s">
        <v>456</v>
      </c>
      <c r="C199" s="11"/>
      <c r="D199" s="23">
        <f>D200</f>
        <v>218403</v>
      </c>
      <c r="E199" s="23">
        <f t="shared" ref="E199:E200" si="84">E200</f>
        <v>0</v>
      </c>
      <c r="F199" s="23">
        <f t="shared" ref="F199:F200" si="85">F200</f>
        <v>0</v>
      </c>
    </row>
    <row r="200" spans="1:6" ht="30.75" customHeight="1" x14ac:dyDescent="0.25">
      <c r="A200" s="21" t="s">
        <v>39</v>
      </c>
      <c r="B200" s="11" t="s">
        <v>456</v>
      </c>
      <c r="C200" s="11" t="s">
        <v>33</v>
      </c>
      <c r="D200" s="23">
        <f>D201</f>
        <v>218403</v>
      </c>
      <c r="E200" s="23">
        <f t="shared" si="84"/>
        <v>0</v>
      </c>
      <c r="F200" s="23">
        <f t="shared" si="85"/>
        <v>0</v>
      </c>
    </row>
    <row r="201" spans="1:6" ht="30.75" customHeight="1" x14ac:dyDescent="0.25">
      <c r="A201" s="21" t="s">
        <v>27</v>
      </c>
      <c r="B201" s="11" t="s">
        <v>456</v>
      </c>
      <c r="C201" s="11" t="s">
        <v>26</v>
      </c>
      <c r="D201" s="23">
        <v>218403</v>
      </c>
      <c r="E201" s="23">
        <v>0</v>
      </c>
      <c r="F201" s="23">
        <v>0</v>
      </c>
    </row>
    <row r="202" spans="1:6" s="28" customFormat="1" ht="31.5" customHeight="1" x14ac:dyDescent="0.25">
      <c r="A202" s="145" t="s">
        <v>145</v>
      </c>
      <c r="B202" s="12" t="s">
        <v>148</v>
      </c>
      <c r="C202" s="12"/>
      <c r="D202" s="22">
        <f>D203</f>
        <v>844692.16</v>
      </c>
      <c r="E202" s="22">
        <f t="shared" ref="E202:E203" si="86">E203</f>
        <v>780357.63</v>
      </c>
      <c r="F202" s="22">
        <f t="shared" ref="F202:F203" si="87">F203</f>
        <v>805809.5</v>
      </c>
    </row>
    <row r="203" spans="1:6" ht="30.75" customHeight="1" x14ac:dyDescent="0.25">
      <c r="A203" s="21" t="s">
        <v>146</v>
      </c>
      <c r="B203" s="11" t="s">
        <v>149</v>
      </c>
      <c r="C203" s="11"/>
      <c r="D203" s="23">
        <f>D204</f>
        <v>844692.16</v>
      </c>
      <c r="E203" s="23">
        <f t="shared" si="86"/>
        <v>780357.63</v>
      </c>
      <c r="F203" s="23">
        <f t="shared" si="87"/>
        <v>805809.5</v>
      </c>
    </row>
    <row r="204" spans="1:6" ht="32.25" customHeight="1" x14ac:dyDescent="0.25">
      <c r="A204" s="21" t="s">
        <v>147</v>
      </c>
      <c r="B204" s="11" t="s">
        <v>150</v>
      </c>
      <c r="C204" s="11"/>
      <c r="D204" s="23">
        <f>D205+D207</f>
        <v>844692.16</v>
      </c>
      <c r="E204" s="23">
        <f t="shared" ref="E204" si="88">E205+E207</f>
        <v>780357.63</v>
      </c>
      <c r="F204" s="23">
        <f t="shared" ref="F204" si="89">F205+F207</f>
        <v>805809.5</v>
      </c>
    </row>
    <row r="205" spans="1:6" ht="81.75" customHeight="1" x14ac:dyDescent="0.25">
      <c r="A205" s="21" t="s">
        <v>24</v>
      </c>
      <c r="B205" s="11" t="s">
        <v>150</v>
      </c>
      <c r="C205" s="11" t="s">
        <v>25</v>
      </c>
      <c r="D205" s="23">
        <f>D206</f>
        <v>829288.56</v>
      </c>
      <c r="E205" s="23">
        <f t="shared" ref="E205" si="90">E206</f>
        <v>760076.48</v>
      </c>
      <c r="F205" s="23">
        <f t="shared" ref="F205" si="91">F206</f>
        <v>760076.48</v>
      </c>
    </row>
    <row r="206" spans="1:6" ht="32.25" customHeight="1" x14ac:dyDescent="0.25">
      <c r="A206" s="21" t="s">
        <v>30</v>
      </c>
      <c r="B206" s="11" t="s">
        <v>150</v>
      </c>
      <c r="C206" s="11" t="s">
        <v>31</v>
      </c>
      <c r="D206" s="23">
        <v>829288.56</v>
      </c>
      <c r="E206" s="23">
        <v>760076.48</v>
      </c>
      <c r="F206" s="23">
        <v>760076.48</v>
      </c>
    </row>
    <row r="207" spans="1:6" ht="33" customHeight="1" x14ac:dyDescent="0.25">
      <c r="A207" s="21" t="s">
        <v>39</v>
      </c>
      <c r="B207" s="11" t="s">
        <v>150</v>
      </c>
      <c r="C207" s="11" t="s">
        <v>33</v>
      </c>
      <c r="D207" s="23">
        <f>D208</f>
        <v>15403.6</v>
      </c>
      <c r="E207" s="23">
        <f t="shared" ref="E207" si="92">E208</f>
        <v>20281.150000000001</v>
      </c>
      <c r="F207" s="23">
        <f t="shared" ref="F207" si="93">F208</f>
        <v>45733.02</v>
      </c>
    </row>
    <row r="208" spans="1:6" ht="33.75" customHeight="1" x14ac:dyDescent="0.25">
      <c r="A208" s="21" t="s">
        <v>27</v>
      </c>
      <c r="B208" s="11" t="s">
        <v>150</v>
      </c>
      <c r="C208" s="11" t="s">
        <v>26</v>
      </c>
      <c r="D208" s="23">
        <v>15403.6</v>
      </c>
      <c r="E208" s="23">
        <v>20281.150000000001</v>
      </c>
      <c r="F208" s="23">
        <v>45733.02</v>
      </c>
    </row>
    <row r="209" spans="1:6" s="28" customFormat="1" ht="35.25" customHeight="1" x14ac:dyDescent="0.25">
      <c r="A209" s="65" t="s">
        <v>21</v>
      </c>
      <c r="B209" s="12" t="s">
        <v>47</v>
      </c>
      <c r="C209" s="12"/>
      <c r="D209" s="22">
        <f>D210+D224+D228+D232+D236</f>
        <v>4741193.3</v>
      </c>
      <c r="E209" s="22">
        <f>E210+E224+E228+E232</f>
        <v>3468198</v>
      </c>
      <c r="F209" s="22">
        <f>F210+F224+F228+F232</f>
        <v>3368198</v>
      </c>
    </row>
    <row r="210" spans="1:6" ht="18" customHeight="1" x14ac:dyDescent="0.2">
      <c r="A210" s="38" t="s">
        <v>22</v>
      </c>
      <c r="B210" s="11" t="s">
        <v>48</v>
      </c>
      <c r="C210" s="11"/>
      <c r="D210" s="23">
        <f>D211+D214+D217+D221</f>
        <v>1723763.3</v>
      </c>
      <c r="E210" s="23">
        <f>E211+E214+E217+E221</f>
        <v>987413</v>
      </c>
      <c r="F210" s="23">
        <f>F211+F214+F217+F221</f>
        <v>687413</v>
      </c>
    </row>
    <row r="211" spans="1:6" ht="18" customHeight="1" x14ac:dyDescent="0.25">
      <c r="A211" s="15" t="s">
        <v>4</v>
      </c>
      <c r="B211" s="11" t="s">
        <v>76</v>
      </c>
      <c r="C211" s="11"/>
      <c r="D211" s="23">
        <f>D212</f>
        <v>645852.80000000005</v>
      </c>
      <c r="E211" s="23">
        <f t="shared" ref="E211" si="94">E212</f>
        <v>645852.80000000005</v>
      </c>
      <c r="F211" s="23">
        <f t="shared" ref="F211" si="95">F212</f>
        <v>645852.80000000005</v>
      </c>
    </row>
    <row r="212" spans="1:6" ht="84.75" customHeight="1" x14ac:dyDescent="0.25">
      <c r="A212" s="21" t="s">
        <v>24</v>
      </c>
      <c r="B212" s="11" t="s">
        <v>76</v>
      </c>
      <c r="C212" s="11" t="s">
        <v>25</v>
      </c>
      <c r="D212" s="23">
        <f>D213</f>
        <v>645852.80000000005</v>
      </c>
      <c r="E212" s="23">
        <f>E213</f>
        <v>645852.80000000005</v>
      </c>
      <c r="F212" s="23">
        <f>F213</f>
        <v>645852.80000000005</v>
      </c>
    </row>
    <row r="213" spans="1:6" ht="34.5" customHeight="1" x14ac:dyDescent="0.25">
      <c r="A213" s="21" t="s">
        <v>30</v>
      </c>
      <c r="B213" s="11" t="s">
        <v>76</v>
      </c>
      <c r="C213" s="11" t="s">
        <v>31</v>
      </c>
      <c r="D213" s="23">
        <v>645852.80000000005</v>
      </c>
      <c r="E213" s="23">
        <v>645852.80000000005</v>
      </c>
      <c r="F213" s="23">
        <v>645852.80000000005</v>
      </c>
    </row>
    <row r="214" spans="1:6" ht="49.5" customHeight="1" x14ac:dyDescent="0.25">
      <c r="A214" s="21" t="s">
        <v>157</v>
      </c>
      <c r="B214" s="11" t="s">
        <v>154</v>
      </c>
      <c r="C214" s="11"/>
      <c r="D214" s="23">
        <f t="shared" ref="D214:E215" si="96">D215</f>
        <v>0</v>
      </c>
      <c r="E214" s="23">
        <f t="shared" si="96"/>
        <v>300000</v>
      </c>
      <c r="F214" s="23">
        <f>F215</f>
        <v>0</v>
      </c>
    </row>
    <row r="215" spans="1:6" ht="16.5" customHeight="1" x14ac:dyDescent="0.25">
      <c r="A215" s="21" t="s">
        <v>28</v>
      </c>
      <c r="B215" s="11" t="s">
        <v>154</v>
      </c>
      <c r="C215" s="11" t="s">
        <v>32</v>
      </c>
      <c r="D215" s="23">
        <f t="shared" si="96"/>
        <v>0</v>
      </c>
      <c r="E215" s="23">
        <f t="shared" si="96"/>
        <v>300000</v>
      </c>
      <c r="F215" s="23">
        <f>F216</f>
        <v>0</v>
      </c>
    </row>
    <row r="216" spans="1:6" ht="16.5" customHeight="1" x14ac:dyDescent="0.25">
      <c r="A216" s="21" t="s">
        <v>156</v>
      </c>
      <c r="B216" s="11" t="s">
        <v>154</v>
      </c>
      <c r="C216" s="11" t="s">
        <v>155</v>
      </c>
      <c r="D216" s="23">
        <v>0</v>
      </c>
      <c r="E216" s="23">
        <v>300000</v>
      </c>
      <c r="F216" s="23">
        <v>0</v>
      </c>
    </row>
    <row r="217" spans="1:6" ht="16.5" customHeight="1" x14ac:dyDescent="0.25">
      <c r="A217" s="15" t="s">
        <v>11</v>
      </c>
      <c r="B217" s="11" t="s">
        <v>188</v>
      </c>
      <c r="C217" s="11"/>
      <c r="D217" s="23">
        <f>D218</f>
        <v>1036350.3</v>
      </c>
      <c r="E217" s="23">
        <f t="shared" ref="E217:E218" si="97">E218</f>
        <v>0</v>
      </c>
      <c r="F217" s="23">
        <f t="shared" ref="F217:F218" si="98">F218</f>
        <v>0</v>
      </c>
    </row>
    <row r="218" spans="1:6" ht="16.5" customHeight="1" x14ac:dyDescent="0.25">
      <c r="A218" s="15" t="s">
        <v>28</v>
      </c>
      <c r="B218" s="11" t="s">
        <v>188</v>
      </c>
      <c r="C218" s="11" t="s">
        <v>32</v>
      </c>
      <c r="D218" s="23">
        <f>D219+D220</f>
        <v>1036350.3</v>
      </c>
      <c r="E218" s="23">
        <f t="shared" si="97"/>
        <v>0</v>
      </c>
      <c r="F218" s="23">
        <f t="shared" si="98"/>
        <v>0</v>
      </c>
    </row>
    <row r="219" spans="1:6" ht="16.5" customHeight="1" x14ac:dyDescent="0.25">
      <c r="A219" s="15" t="s">
        <v>55</v>
      </c>
      <c r="B219" s="11" t="s">
        <v>188</v>
      </c>
      <c r="C219" s="11" t="s">
        <v>56</v>
      </c>
      <c r="D219" s="23">
        <v>1000000</v>
      </c>
      <c r="E219" s="23">
        <v>0</v>
      </c>
      <c r="F219" s="23">
        <v>0</v>
      </c>
    </row>
    <row r="220" spans="1:6" ht="16.5" customHeight="1" x14ac:dyDescent="0.25">
      <c r="A220" s="15" t="s">
        <v>5</v>
      </c>
      <c r="B220" s="11" t="s">
        <v>188</v>
      </c>
      <c r="C220" s="11" t="s">
        <v>6</v>
      </c>
      <c r="D220" s="23">
        <v>36350.300000000003</v>
      </c>
      <c r="E220" s="23">
        <v>0</v>
      </c>
      <c r="F220" s="23">
        <v>0</v>
      </c>
    </row>
    <row r="221" spans="1:6" ht="31.5" customHeight="1" x14ac:dyDescent="0.25">
      <c r="A221" s="15" t="s">
        <v>249</v>
      </c>
      <c r="B221" s="11" t="s">
        <v>283</v>
      </c>
      <c r="C221" s="11"/>
      <c r="D221" s="23">
        <f>D222</f>
        <v>41560.199999999997</v>
      </c>
      <c r="E221" s="23">
        <f>E222</f>
        <v>41560.199999999997</v>
      </c>
      <c r="F221" s="23">
        <f>F222</f>
        <v>41560.199999999997</v>
      </c>
    </row>
    <row r="222" spans="1:6" ht="33" customHeight="1" x14ac:dyDescent="0.25">
      <c r="A222" s="21" t="s">
        <v>39</v>
      </c>
      <c r="B222" s="11" t="s">
        <v>283</v>
      </c>
      <c r="C222" s="11" t="s">
        <v>284</v>
      </c>
      <c r="D222" s="23">
        <f>D223</f>
        <v>41560.199999999997</v>
      </c>
      <c r="E222" s="23">
        <f t="shared" ref="E222" si="99">E223</f>
        <v>41560.199999999997</v>
      </c>
      <c r="F222" s="23">
        <f t="shared" ref="F222" si="100">F223</f>
        <v>41560.199999999997</v>
      </c>
    </row>
    <row r="223" spans="1:6" ht="33" customHeight="1" x14ac:dyDescent="0.25">
      <c r="A223" s="21" t="s">
        <v>27</v>
      </c>
      <c r="B223" s="11" t="s">
        <v>283</v>
      </c>
      <c r="C223" s="11" t="s">
        <v>26</v>
      </c>
      <c r="D223" s="23">
        <v>41560.199999999997</v>
      </c>
      <c r="E223" s="23">
        <v>41560.199999999997</v>
      </c>
      <c r="F223" s="23">
        <v>41560.199999999997</v>
      </c>
    </row>
    <row r="224" spans="1:6" ht="64.5" customHeight="1" x14ac:dyDescent="0.25">
      <c r="A224" s="15" t="s">
        <v>153</v>
      </c>
      <c r="B224" s="11" t="s">
        <v>151</v>
      </c>
      <c r="C224" s="11"/>
      <c r="D224" s="23">
        <f>D225</f>
        <v>4500</v>
      </c>
      <c r="E224" s="23">
        <f t="shared" ref="E224:E226" si="101">E225</f>
        <v>4500</v>
      </c>
      <c r="F224" s="23">
        <f t="shared" ref="F224:F226" si="102">F225</f>
        <v>4500</v>
      </c>
    </row>
    <row r="225" spans="1:6" ht="48" customHeight="1" x14ac:dyDescent="0.25">
      <c r="A225" s="15" t="s">
        <v>70</v>
      </c>
      <c r="B225" s="11" t="s">
        <v>152</v>
      </c>
      <c r="C225" s="11"/>
      <c r="D225" s="23">
        <f>D226</f>
        <v>4500</v>
      </c>
      <c r="E225" s="23">
        <f t="shared" si="101"/>
        <v>4500</v>
      </c>
      <c r="F225" s="23">
        <f t="shared" si="102"/>
        <v>4500</v>
      </c>
    </row>
    <row r="226" spans="1:6" ht="18.75" customHeight="1" x14ac:dyDescent="0.25">
      <c r="A226" s="144" t="s">
        <v>72</v>
      </c>
      <c r="B226" s="11" t="s">
        <v>152</v>
      </c>
      <c r="C226" s="11" t="s">
        <v>71</v>
      </c>
      <c r="D226" s="23">
        <f>D227</f>
        <v>4500</v>
      </c>
      <c r="E226" s="23">
        <f t="shared" si="101"/>
        <v>4500</v>
      </c>
      <c r="F226" s="23">
        <f t="shared" si="102"/>
        <v>4500</v>
      </c>
    </row>
    <row r="227" spans="1:6" ht="15.75" customHeight="1" x14ac:dyDescent="0.25">
      <c r="A227" s="144" t="s">
        <v>73</v>
      </c>
      <c r="B227" s="11" t="s">
        <v>152</v>
      </c>
      <c r="C227" s="11" t="s">
        <v>69</v>
      </c>
      <c r="D227" s="23">
        <v>4500</v>
      </c>
      <c r="E227" s="23">
        <v>4500</v>
      </c>
      <c r="F227" s="23">
        <v>4500</v>
      </c>
    </row>
    <row r="228" spans="1:6" ht="18" customHeight="1" x14ac:dyDescent="0.2">
      <c r="A228" s="33" t="s">
        <v>65</v>
      </c>
      <c r="B228" s="11" t="s">
        <v>66</v>
      </c>
      <c r="C228" s="11"/>
      <c r="D228" s="23">
        <f t="shared" ref="D228:F230" si="103">D229</f>
        <v>2176285</v>
      </c>
      <c r="E228" s="23">
        <f t="shared" si="103"/>
        <v>2176285</v>
      </c>
      <c r="F228" s="23">
        <f t="shared" si="103"/>
        <v>2176285</v>
      </c>
    </row>
    <row r="229" spans="1:6" ht="31.5" customHeight="1" x14ac:dyDescent="0.25">
      <c r="A229" s="148" t="s">
        <v>67</v>
      </c>
      <c r="B229" s="11" t="s">
        <v>168</v>
      </c>
      <c r="C229" s="11"/>
      <c r="D229" s="23">
        <f t="shared" si="103"/>
        <v>2176285</v>
      </c>
      <c r="E229" s="23">
        <f t="shared" si="103"/>
        <v>2176285</v>
      </c>
      <c r="F229" s="23">
        <f t="shared" si="103"/>
        <v>2176285</v>
      </c>
    </row>
    <row r="230" spans="1:6" ht="33.75" customHeight="1" x14ac:dyDescent="0.2">
      <c r="A230" s="149" t="s">
        <v>39</v>
      </c>
      <c r="B230" s="11" t="s">
        <v>168</v>
      </c>
      <c r="C230" s="11" t="s">
        <v>33</v>
      </c>
      <c r="D230" s="23">
        <f t="shared" si="103"/>
        <v>2176285</v>
      </c>
      <c r="E230" s="23">
        <f t="shared" si="103"/>
        <v>2176285</v>
      </c>
      <c r="F230" s="23">
        <f t="shared" si="103"/>
        <v>2176285</v>
      </c>
    </row>
    <row r="231" spans="1:6" ht="36" customHeight="1" x14ac:dyDescent="0.2">
      <c r="A231" s="25" t="s">
        <v>27</v>
      </c>
      <c r="B231" s="11" t="s">
        <v>168</v>
      </c>
      <c r="C231" s="11" t="s">
        <v>26</v>
      </c>
      <c r="D231" s="23">
        <v>2176285</v>
      </c>
      <c r="E231" s="23">
        <v>2176285</v>
      </c>
      <c r="F231" s="23">
        <v>2176285</v>
      </c>
    </row>
    <row r="232" spans="1:6" ht="18" customHeight="1" x14ac:dyDescent="0.25">
      <c r="A232" s="15" t="s">
        <v>8</v>
      </c>
      <c r="B232" s="11" t="s">
        <v>52</v>
      </c>
      <c r="C232" s="94"/>
      <c r="D232" s="23">
        <f>D233</f>
        <v>36645</v>
      </c>
      <c r="E232" s="23">
        <f>E233</f>
        <v>300000</v>
      </c>
      <c r="F232" s="23">
        <f>F233</f>
        <v>500000</v>
      </c>
    </row>
    <row r="233" spans="1:6" ht="32.25" customHeight="1" x14ac:dyDescent="0.25">
      <c r="A233" s="15" t="s">
        <v>9</v>
      </c>
      <c r="B233" s="11" t="s">
        <v>53</v>
      </c>
      <c r="C233" s="94"/>
      <c r="D233" s="23">
        <f>D235</f>
        <v>36645</v>
      </c>
      <c r="E233" s="23">
        <f>E235</f>
        <v>300000</v>
      </c>
      <c r="F233" s="23">
        <f>F235</f>
        <v>500000</v>
      </c>
    </row>
    <row r="234" spans="1:6" ht="17.25" customHeight="1" x14ac:dyDescent="0.25">
      <c r="A234" s="15" t="s">
        <v>28</v>
      </c>
      <c r="B234" s="11" t="s">
        <v>53</v>
      </c>
      <c r="C234" s="94">
        <v>800</v>
      </c>
      <c r="D234" s="23">
        <f>D235</f>
        <v>36645</v>
      </c>
      <c r="E234" s="23">
        <f>E235</f>
        <v>300000</v>
      </c>
      <c r="F234" s="23">
        <f>F235</f>
        <v>500000</v>
      </c>
    </row>
    <row r="235" spans="1:6" ht="17.25" customHeight="1" x14ac:dyDescent="0.25">
      <c r="A235" s="15" t="s">
        <v>10</v>
      </c>
      <c r="B235" s="11" t="s">
        <v>53</v>
      </c>
      <c r="C235" s="94">
        <v>870</v>
      </c>
      <c r="D235" s="23">
        <v>36645</v>
      </c>
      <c r="E235" s="23">
        <v>300000</v>
      </c>
      <c r="F235" s="23">
        <v>500000</v>
      </c>
    </row>
    <row r="236" spans="1:6" ht="17.25" customHeight="1" x14ac:dyDescent="0.2">
      <c r="A236" s="33" t="s">
        <v>324</v>
      </c>
      <c r="B236" s="11" t="s">
        <v>325</v>
      </c>
      <c r="C236" s="94"/>
      <c r="D236" s="23">
        <f>D237</f>
        <v>800000</v>
      </c>
      <c r="E236" s="23">
        <f t="shared" ref="E236:E238" si="104">E237</f>
        <v>0</v>
      </c>
      <c r="F236" s="23">
        <f t="shared" ref="F236" si="105">F237</f>
        <v>0</v>
      </c>
    </row>
    <row r="237" spans="1:6" ht="32.25" customHeight="1" x14ac:dyDescent="0.25">
      <c r="A237" s="150" t="s">
        <v>326</v>
      </c>
      <c r="B237" s="11" t="s">
        <v>327</v>
      </c>
      <c r="C237" s="94"/>
      <c r="D237" s="23">
        <f>D238</f>
        <v>800000</v>
      </c>
      <c r="E237" s="23">
        <f t="shared" si="104"/>
        <v>0</v>
      </c>
      <c r="F237" s="23">
        <f t="shared" ref="F237" si="106">F238</f>
        <v>0</v>
      </c>
    </row>
    <row r="238" spans="1:6" ht="17.25" customHeight="1" x14ac:dyDescent="0.2">
      <c r="A238" s="151" t="s">
        <v>72</v>
      </c>
      <c r="B238" s="11" t="s">
        <v>327</v>
      </c>
      <c r="C238" s="94">
        <v>500</v>
      </c>
      <c r="D238" s="23">
        <f>D239</f>
        <v>800000</v>
      </c>
      <c r="E238" s="23">
        <f t="shared" si="104"/>
        <v>0</v>
      </c>
      <c r="F238" s="23">
        <f t="shared" ref="F238" si="107">F239</f>
        <v>0</v>
      </c>
    </row>
    <row r="239" spans="1:6" ht="17.25" customHeight="1" x14ac:dyDescent="0.2">
      <c r="A239" s="151" t="s">
        <v>73</v>
      </c>
      <c r="B239" s="11" t="s">
        <v>327</v>
      </c>
      <c r="C239" s="94">
        <v>540</v>
      </c>
      <c r="D239" s="23">
        <v>800000</v>
      </c>
      <c r="E239" s="23">
        <v>0</v>
      </c>
      <c r="F239" s="23">
        <v>0</v>
      </c>
    </row>
    <row r="240" spans="1:6" ht="16.5" x14ac:dyDescent="0.25">
      <c r="A240" s="157" t="s">
        <v>82</v>
      </c>
      <c r="B240" s="158"/>
      <c r="C240" s="159"/>
      <c r="D240" s="22">
        <v>0</v>
      </c>
      <c r="E240" s="22">
        <v>2247000</v>
      </c>
      <c r="F240" s="22">
        <v>4640000</v>
      </c>
    </row>
    <row r="241" spans="1:6" ht="16.5" x14ac:dyDescent="0.25">
      <c r="A241" s="157" t="s">
        <v>23</v>
      </c>
      <c r="B241" s="158"/>
      <c r="C241" s="159"/>
      <c r="D241" s="59">
        <f>D15+D91+D96+D106+D111+D116+D132+D141+D155+D172+D181+D202+D209</f>
        <v>116936517.28999999</v>
      </c>
      <c r="E241" s="59">
        <f>E209+E172+E155+E141+E132+E111+E106+E96+E91+E15+E202+E116+E240</f>
        <v>120036447.34999999</v>
      </c>
      <c r="F241" s="59">
        <f>F209+F172+F155+F141+F132+F111+F106+F96+F91+F15+F202+F116+F240</f>
        <v>93718164.939999998</v>
      </c>
    </row>
    <row r="243" spans="1:6" x14ac:dyDescent="0.2">
      <c r="D243" s="49"/>
    </row>
    <row r="244" spans="1:6" x14ac:dyDescent="0.2">
      <c r="D244" s="49"/>
    </row>
    <row r="245" spans="1:6" x14ac:dyDescent="0.2">
      <c r="D245" s="49"/>
      <c r="E245" s="49"/>
      <c r="F245" s="49"/>
    </row>
  </sheetData>
  <mergeCells count="7">
    <mergeCell ref="A241:C241"/>
    <mergeCell ref="A11:F11"/>
    <mergeCell ref="A13:A14"/>
    <mergeCell ref="B13:B14"/>
    <mergeCell ref="C13:C14"/>
    <mergeCell ref="D13:F13"/>
    <mergeCell ref="A240:C240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6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78.42578125" customWidth="1"/>
    <col min="2" max="2" width="7.85546875" customWidth="1"/>
    <col min="3" max="3" width="20.140625" customWidth="1"/>
    <col min="4" max="4" width="17.28515625" customWidth="1"/>
    <col min="5" max="5" width="16.85546875" customWidth="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59.25" customHeight="1" x14ac:dyDescent="0.3">
      <c r="A11" s="152" t="s">
        <v>285</v>
      </c>
      <c r="B11" s="152"/>
      <c r="C11" s="152"/>
      <c r="D11" s="152"/>
      <c r="E11" s="152"/>
    </row>
    <row r="12" spans="1:5" ht="13.5" customHeight="1" x14ac:dyDescent="0.25">
      <c r="A12" s="165"/>
      <c r="B12" s="165"/>
      <c r="C12" s="165"/>
    </row>
    <row r="13" spans="1:5" ht="16.5" x14ac:dyDescent="0.25">
      <c r="E13" s="2" t="s">
        <v>246</v>
      </c>
    </row>
    <row r="14" spans="1:5" ht="16.5" x14ac:dyDescent="0.2">
      <c r="A14" s="166" t="s">
        <v>1</v>
      </c>
      <c r="B14" s="168" t="s">
        <v>191</v>
      </c>
      <c r="C14" s="170" t="s">
        <v>0</v>
      </c>
      <c r="D14" s="171"/>
      <c r="E14" s="172"/>
    </row>
    <row r="15" spans="1:5" ht="16.5" x14ac:dyDescent="0.2">
      <c r="A15" s="167"/>
      <c r="B15" s="169"/>
      <c r="C15" s="57" t="s">
        <v>80</v>
      </c>
      <c r="D15" s="57" t="s">
        <v>81</v>
      </c>
      <c r="E15" s="57" t="s">
        <v>247</v>
      </c>
    </row>
    <row r="16" spans="1:5" ht="16.5" x14ac:dyDescent="0.2">
      <c r="A16" s="60" t="s">
        <v>23</v>
      </c>
      <c r="B16" s="61"/>
      <c r="C16" s="62">
        <f>C18+C24+C26+C29+C32+C36+C38+C41+C43+C45</f>
        <v>116936517.28999999</v>
      </c>
      <c r="D16" s="62">
        <f>D18+D24+D26+D29+D32+D36+D38+D41+D43+D17</f>
        <v>83758601.939999998</v>
      </c>
      <c r="E16" s="62">
        <f>E18+E24+E26+E29+E32+E36+E38+E41+E43+E17</f>
        <v>93718164.939999998</v>
      </c>
    </row>
    <row r="17" spans="1:5" ht="17.25" x14ac:dyDescent="0.2">
      <c r="A17" s="63" t="s">
        <v>82</v>
      </c>
      <c r="B17" s="61"/>
      <c r="C17" s="62"/>
      <c r="D17" s="64">
        <v>2247000</v>
      </c>
      <c r="E17" s="64">
        <v>4640000</v>
      </c>
    </row>
    <row r="18" spans="1:5" ht="16.5" x14ac:dyDescent="0.25">
      <c r="A18" s="65" t="s">
        <v>192</v>
      </c>
      <c r="B18" s="3" t="s">
        <v>193</v>
      </c>
      <c r="C18" s="62">
        <f>C19+C20+C22+C23+C21</f>
        <v>19847797.120000001</v>
      </c>
      <c r="D18" s="62">
        <f t="shared" ref="D18" si="0">D19+D20+D22+D23+D21</f>
        <v>17156090.469999999</v>
      </c>
      <c r="E18" s="62">
        <f>E19+E20+E22+E23+E21</f>
        <v>19006090.469999999</v>
      </c>
    </row>
    <row r="19" spans="1:5" ht="51" customHeight="1" x14ac:dyDescent="0.2">
      <c r="A19" s="32" t="s">
        <v>194</v>
      </c>
      <c r="B19" s="4" t="s">
        <v>195</v>
      </c>
      <c r="C19" s="23">
        <v>687413</v>
      </c>
      <c r="D19" s="23">
        <v>687413</v>
      </c>
      <c r="E19" s="23">
        <v>687413</v>
      </c>
    </row>
    <row r="20" spans="1:5" ht="48.75" customHeight="1" x14ac:dyDescent="0.2">
      <c r="A20" s="31" t="s">
        <v>196</v>
      </c>
      <c r="B20" s="4" t="s">
        <v>197</v>
      </c>
      <c r="C20" s="23">
        <v>15907520.08</v>
      </c>
      <c r="D20" s="23">
        <v>14200671</v>
      </c>
      <c r="E20" s="23">
        <v>15050671</v>
      </c>
    </row>
    <row r="21" spans="1:5" ht="19.5" customHeight="1" x14ac:dyDescent="0.2">
      <c r="A21" s="31" t="s">
        <v>198</v>
      </c>
      <c r="B21" s="66" t="s">
        <v>199</v>
      </c>
      <c r="C21" s="23">
        <v>0</v>
      </c>
      <c r="D21" s="23">
        <v>300000</v>
      </c>
      <c r="E21" s="23">
        <v>0</v>
      </c>
    </row>
    <row r="22" spans="1:5" ht="16.5" x14ac:dyDescent="0.2">
      <c r="A22" s="39" t="s">
        <v>8</v>
      </c>
      <c r="B22" s="67" t="s">
        <v>286</v>
      </c>
      <c r="C22" s="23">
        <v>0</v>
      </c>
      <c r="D22" s="23">
        <v>300000</v>
      </c>
      <c r="E22" s="23">
        <v>500000</v>
      </c>
    </row>
    <row r="23" spans="1:5" ht="18" customHeight="1" x14ac:dyDescent="0.2">
      <c r="A23" s="38" t="s">
        <v>200</v>
      </c>
      <c r="B23" s="11" t="s">
        <v>201</v>
      </c>
      <c r="C23" s="23">
        <v>3252864.04</v>
      </c>
      <c r="D23" s="23">
        <v>1668006.47</v>
      </c>
      <c r="E23" s="23">
        <v>2768006.47</v>
      </c>
    </row>
    <row r="24" spans="1:5" ht="16.5" x14ac:dyDescent="0.25">
      <c r="A24" s="65" t="s">
        <v>202</v>
      </c>
      <c r="B24" s="12" t="s">
        <v>203</v>
      </c>
      <c r="C24" s="22">
        <f>C25</f>
        <v>844692.16</v>
      </c>
      <c r="D24" s="22">
        <f>D25</f>
        <v>780357.63</v>
      </c>
      <c r="E24" s="22">
        <f>E25</f>
        <v>805809.5</v>
      </c>
    </row>
    <row r="25" spans="1:5" ht="17.25" customHeight="1" x14ac:dyDescent="0.25">
      <c r="A25" s="19" t="s">
        <v>204</v>
      </c>
      <c r="B25" s="6" t="s">
        <v>205</v>
      </c>
      <c r="C25" s="23">
        <v>844692.16</v>
      </c>
      <c r="D25" s="23">
        <v>780357.63</v>
      </c>
      <c r="E25" s="23">
        <v>805809.5</v>
      </c>
    </row>
    <row r="26" spans="1:5" ht="18.75" customHeight="1" x14ac:dyDescent="0.2">
      <c r="A26" s="68" t="s">
        <v>206</v>
      </c>
      <c r="B26" s="12" t="s">
        <v>207</v>
      </c>
      <c r="C26" s="22">
        <f>C28+C27</f>
        <v>591145</v>
      </c>
      <c r="D26" s="22">
        <f t="shared" ref="D26" si="1">D28+D27</f>
        <v>554500</v>
      </c>
      <c r="E26" s="22">
        <f t="shared" ref="E26" si="2">E28+E27</f>
        <v>554500</v>
      </c>
    </row>
    <row r="27" spans="1:5" ht="34.5" customHeight="1" x14ac:dyDescent="0.2">
      <c r="A27" s="69" t="s">
        <v>208</v>
      </c>
      <c r="B27" s="11" t="s">
        <v>209</v>
      </c>
      <c r="C27" s="23">
        <v>41145</v>
      </c>
      <c r="D27" s="23">
        <v>4500</v>
      </c>
      <c r="E27" s="23">
        <v>4500</v>
      </c>
    </row>
    <row r="28" spans="1:5" ht="16.5" x14ac:dyDescent="0.25">
      <c r="A28" s="17" t="s">
        <v>210</v>
      </c>
      <c r="B28" s="5" t="s">
        <v>211</v>
      </c>
      <c r="C28" s="23">
        <v>550000</v>
      </c>
      <c r="D28" s="23">
        <v>550000</v>
      </c>
      <c r="E28" s="23">
        <v>550000</v>
      </c>
    </row>
    <row r="29" spans="1:5" ht="17.25" customHeight="1" x14ac:dyDescent="0.25">
      <c r="A29" s="65" t="s">
        <v>212</v>
      </c>
      <c r="B29" s="7" t="s">
        <v>213</v>
      </c>
      <c r="C29" s="22">
        <f>C30+C31</f>
        <v>22274935.260000002</v>
      </c>
      <c r="D29" s="22">
        <f>D30+D31</f>
        <v>5811110.1600000001</v>
      </c>
      <c r="E29" s="22">
        <f>E30+E31</f>
        <v>3437880.83</v>
      </c>
    </row>
    <row r="30" spans="1:5" ht="16.5" x14ac:dyDescent="0.25">
      <c r="A30" s="70" t="s">
        <v>323</v>
      </c>
      <c r="B30" s="71" t="s">
        <v>214</v>
      </c>
      <c r="C30" s="24">
        <v>22274935.260000002</v>
      </c>
      <c r="D30" s="24">
        <v>5796110.1600000001</v>
      </c>
      <c r="E30" s="24">
        <v>3422880.83</v>
      </c>
    </row>
    <row r="31" spans="1:5" ht="16.5" x14ac:dyDescent="0.25">
      <c r="A31" s="17" t="s">
        <v>287</v>
      </c>
      <c r="B31" s="5" t="s">
        <v>288</v>
      </c>
      <c r="C31" s="23">
        <v>0</v>
      </c>
      <c r="D31" s="23">
        <v>15000</v>
      </c>
      <c r="E31" s="23">
        <v>15000</v>
      </c>
    </row>
    <row r="32" spans="1:5" ht="16.5" x14ac:dyDescent="0.25">
      <c r="A32" s="65" t="s">
        <v>215</v>
      </c>
      <c r="B32" s="7" t="s">
        <v>216</v>
      </c>
      <c r="C32" s="22">
        <f>C33+C34+C35</f>
        <v>39554698.909999996</v>
      </c>
      <c r="D32" s="22">
        <f t="shared" ref="D32" si="3">D33+D34+D35</f>
        <v>26405967</v>
      </c>
      <c r="E32" s="22">
        <f t="shared" ref="E32" si="4">E33+E34+E35</f>
        <v>32300413.140000001</v>
      </c>
    </row>
    <row r="33" spans="1:5" ht="16.5" x14ac:dyDescent="0.25">
      <c r="A33" s="15" t="s">
        <v>217</v>
      </c>
      <c r="B33" s="5" t="s">
        <v>218</v>
      </c>
      <c r="C33" s="23">
        <v>2600000</v>
      </c>
      <c r="D33" s="23">
        <v>2250000</v>
      </c>
      <c r="E33" s="23">
        <v>2250000</v>
      </c>
    </row>
    <row r="34" spans="1:5" ht="18" customHeight="1" x14ac:dyDescent="0.25">
      <c r="A34" s="17" t="s">
        <v>219</v>
      </c>
      <c r="B34" s="5" t="s">
        <v>220</v>
      </c>
      <c r="C34" s="23">
        <v>34778413.909999996</v>
      </c>
      <c r="D34" s="23">
        <v>21979682</v>
      </c>
      <c r="E34" s="23">
        <v>27874128.140000001</v>
      </c>
    </row>
    <row r="35" spans="1:5" ht="18" customHeight="1" x14ac:dyDescent="0.25">
      <c r="A35" s="17" t="s">
        <v>221</v>
      </c>
      <c r="B35" s="5" t="s">
        <v>222</v>
      </c>
      <c r="C35" s="23">
        <v>2176285</v>
      </c>
      <c r="D35" s="23">
        <v>2176285</v>
      </c>
      <c r="E35" s="23">
        <v>2176285</v>
      </c>
    </row>
    <row r="36" spans="1:5" ht="15.75" customHeight="1" x14ac:dyDescent="0.25">
      <c r="A36" s="65" t="s">
        <v>223</v>
      </c>
      <c r="B36" s="8" t="s">
        <v>224</v>
      </c>
      <c r="C36" s="22">
        <f>C37</f>
        <v>20990309.960000001</v>
      </c>
      <c r="D36" s="22">
        <f>D37</f>
        <v>17943325.68</v>
      </c>
      <c r="E36" s="22">
        <f>E37</f>
        <v>19963220</v>
      </c>
    </row>
    <row r="37" spans="1:5" ht="15" customHeight="1" x14ac:dyDescent="0.25">
      <c r="A37" s="17" t="s">
        <v>225</v>
      </c>
      <c r="B37" s="9" t="s">
        <v>226</v>
      </c>
      <c r="C37" s="23">
        <v>20990309.960000001</v>
      </c>
      <c r="D37" s="23">
        <v>17943325.68</v>
      </c>
      <c r="E37" s="23">
        <v>19963220</v>
      </c>
    </row>
    <row r="38" spans="1:5" ht="16.5" x14ac:dyDescent="0.2">
      <c r="A38" s="40" t="s">
        <v>227</v>
      </c>
      <c r="B38" s="8" t="s">
        <v>228</v>
      </c>
      <c r="C38" s="22">
        <f>C39+C40</f>
        <v>914433</v>
      </c>
      <c r="D38" s="22">
        <f>D39+D40</f>
        <v>664433</v>
      </c>
      <c r="E38" s="22">
        <f>E39+E40</f>
        <v>914433</v>
      </c>
    </row>
    <row r="39" spans="1:5" ht="15.75" customHeight="1" x14ac:dyDescent="0.25">
      <c r="A39" s="14" t="s">
        <v>17</v>
      </c>
      <c r="B39" s="9" t="s">
        <v>229</v>
      </c>
      <c r="C39" s="23">
        <v>664433</v>
      </c>
      <c r="D39" s="23">
        <v>664433</v>
      </c>
      <c r="E39" s="23">
        <v>664433</v>
      </c>
    </row>
    <row r="40" spans="1:5" ht="16.5" x14ac:dyDescent="0.25">
      <c r="A40" s="15" t="s">
        <v>230</v>
      </c>
      <c r="B40" s="13" t="s">
        <v>231</v>
      </c>
      <c r="C40" s="23">
        <v>250000</v>
      </c>
      <c r="D40" s="23">
        <v>0</v>
      </c>
      <c r="E40" s="23">
        <v>250000</v>
      </c>
    </row>
    <row r="41" spans="1:5" ht="17.25" customHeight="1" x14ac:dyDescent="0.25">
      <c r="A41" s="20" t="s">
        <v>232</v>
      </c>
      <c r="B41" s="8" t="s">
        <v>233</v>
      </c>
      <c r="C41" s="22">
        <f>C42</f>
        <v>10618505.880000001</v>
      </c>
      <c r="D41" s="22">
        <f>D42</f>
        <v>11595818</v>
      </c>
      <c r="E41" s="22">
        <f>E42</f>
        <v>12095818</v>
      </c>
    </row>
    <row r="42" spans="1:5" ht="16.5" x14ac:dyDescent="0.25">
      <c r="A42" s="17" t="s">
        <v>234</v>
      </c>
      <c r="B42" s="9" t="s">
        <v>235</v>
      </c>
      <c r="C42" s="23">
        <v>10618505.880000001</v>
      </c>
      <c r="D42" s="23">
        <v>11595818</v>
      </c>
      <c r="E42" s="23">
        <v>12095818</v>
      </c>
    </row>
    <row r="43" spans="1:5" ht="16.5" x14ac:dyDescent="0.2">
      <c r="A43" s="54" t="s">
        <v>289</v>
      </c>
      <c r="B43" s="8" t="s">
        <v>290</v>
      </c>
      <c r="C43" s="22">
        <f>C44</f>
        <v>500000</v>
      </c>
      <c r="D43" s="22">
        <f>D44</f>
        <v>600000</v>
      </c>
      <c r="E43" s="22">
        <f>E44</f>
        <v>0</v>
      </c>
    </row>
    <row r="44" spans="1:5" ht="16.5" x14ac:dyDescent="0.2">
      <c r="A44" s="55" t="s">
        <v>291</v>
      </c>
      <c r="B44" s="9" t="s">
        <v>292</v>
      </c>
      <c r="C44" s="23">
        <v>500000</v>
      </c>
      <c r="D44" s="23">
        <v>600000</v>
      </c>
      <c r="E44" s="23">
        <v>0</v>
      </c>
    </row>
    <row r="45" spans="1:5" ht="33" x14ac:dyDescent="0.25">
      <c r="A45" s="79" t="s">
        <v>330</v>
      </c>
      <c r="B45" s="80" t="s">
        <v>331</v>
      </c>
      <c r="C45" s="81">
        <f>C46</f>
        <v>800000</v>
      </c>
      <c r="D45" s="81">
        <f>D46</f>
        <v>0</v>
      </c>
      <c r="E45" s="81">
        <f>E46</f>
        <v>0</v>
      </c>
    </row>
    <row r="46" spans="1:5" ht="16.5" x14ac:dyDescent="0.25">
      <c r="A46" s="82" t="s">
        <v>332</v>
      </c>
      <c r="B46" s="83" t="s">
        <v>333</v>
      </c>
      <c r="C46" s="84">
        <v>800000</v>
      </c>
      <c r="D46" s="84">
        <v>0</v>
      </c>
      <c r="E46" s="84">
        <v>0</v>
      </c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249"/>
  <sheetViews>
    <sheetView topLeftCell="A235" zoomScaleNormal="100" workbookViewId="0">
      <selection activeCell="E122" sqref="E122"/>
    </sheetView>
  </sheetViews>
  <sheetFormatPr defaultRowHeight="12.75" x14ac:dyDescent="0.2"/>
  <cols>
    <col min="1" max="1" width="59.42578125" customWidth="1"/>
    <col min="2" max="2" width="7" customWidth="1"/>
    <col min="3" max="3" width="16.7109375" customWidth="1"/>
    <col min="4" max="4" width="6.42578125" customWidth="1"/>
    <col min="5" max="5" width="17.5703125" customWidth="1"/>
    <col min="6" max="6" width="17" customWidth="1"/>
    <col min="7" max="7" width="17.85546875" customWidth="1"/>
    <col min="9" max="9" width="11.7109375" bestFit="1" customWidth="1"/>
  </cols>
  <sheetData>
    <row r="8" spans="1:7" ht="62.25" customHeight="1" x14ac:dyDescent="0.2"/>
    <row r="9" spans="1:7" ht="21.75" hidden="1" customHeight="1" x14ac:dyDescent="0.2"/>
    <row r="10" spans="1:7" hidden="1" x14ac:dyDescent="0.2"/>
    <row r="11" spans="1:7" ht="57" customHeight="1" x14ac:dyDescent="0.3">
      <c r="A11" s="152" t="s">
        <v>293</v>
      </c>
      <c r="B11" s="152"/>
      <c r="C11" s="152"/>
      <c r="D11" s="152"/>
      <c r="E11" s="152"/>
      <c r="F11" s="152"/>
      <c r="G11" s="152"/>
    </row>
    <row r="12" spans="1:7" ht="16.5" x14ac:dyDescent="0.25">
      <c r="C12" s="1"/>
      <c r="D12" s="2"/>
      <c r="G12" s="2" t="s">
        <v>246</v>
      </c>
    </row>
    <row r="13" spans="1:7" ht="16.5" x14ac:dyDescent="0.2">
      <c r="A13" s="176" t="s">
        <v>1</v>
      </c>
      <c r="B13" s="177" t="s">
        <v>83</v>
      </c>
      <c r="C13" s="176" t="s">
        <v>2</v>
      </c>
      <c r="D13" s="177" t="s">
        <v>3</v>
      </c>
      <c r="E13" s="176" t="s">
        <v>0</v>
      </c>
      <c r="F13" s="176"/>
      <c r="G13" s="176"/>
    </row>
    <row r="14" spans="1:7" ht="16.5" x14ac:dyDescent="0.2">
      <c r="A14" s="176"/>
      <c r="B14" s="177"/>
      <c r="C14" s="176"/>
      <c r="D14" s="177"/>
      <c r="E14" s="57" t="s">
        <v>80</v>
      </c>
      <c r="F14" s="57" t="s">
        <v>81</v>
      </c>
      <c r="G14" s="57" t="s">
        <v>247</v>
      </c>
    </row>
    <row r="15" spans="1:7" s="28" customFormat="1" ht="48" customHeight="1" x14ac:dyDescent="0.2">
      <c r="A15" s="72" t="s">
        <v>20</v>
      </c>
      <c r="B15" s="73">
        <v>804</v>
      </c>
      <c r="C15" s="46"/>
      <c r="D15" s="74"/>
      <c r="E15" s="46"/>
      <c r="F15" s="46"/>
      <c r="G15" s="46"/>
    </row>
    <row r="16" spans="1:7" s="28" customFormat="1" ht="49.5" x14ac:dyDescent="0.2">
      <c r="A16" s="40" t="s">
        <v>160</v>
      </c>
      <c r="B16" s="47">
        <v>804</v>
      </c>
      <c r="C16" s="3" t="s">
        <v>57</v>
      </c>
      <c r="D16" s="3"/>
      <c r="E16" s="22">
        <f>E17+E50+E59+E66+E83</f>
        <v>19182140.550000001</v>
      </c>
      <c r="F16" s="22">
        <f>F17+F50+F59+F66+F83</f>
        <v>17033110.470000003</v>
      </c>
      <c r="G16" s="22">
        <f>G17+G50+G59+G66+G83</f>
        <v>18633110.469999999</v>
      </c>
    </row>
    <row r="17" spans="1:9" ht="51" customHeight="1" x14ac:dyDescent="0.2">
      <c r="A17" s="31" t="s">
        <v>178</v>
      </c>
      <c r="B17" s="48">
        <v>804</v>
      </c>
      <c r="C17" s="4" t="s">
        <v>58</v>
      </c>
      <c r="D17" s="4"/>
      <c r="E17" s="23">
        <f>E18+E22+E36+E40+E44</f>
        <v>17321140.010000002</v>
      </c>
      <c r="F17" s="23">
        <f>F18+F22+F36+F40+F44</f>
        <v>15445967.92</v>
      </c>
      <c r="G17" s="23">
        <f>G18+G22+G36+G40+G44</f>
        <v>16240902.619999999</v>
      </c>
    </row>
    <row r="18" spans="1:9" ht="50.25" customHeight="1" x14ac:dyDescent="0.2">
      <c r="A18" s="31" t="s">
        <v>84</v>
      </c>
      <c r="B18" s="48">
        <v>804</v>
      </c>
      <c r="C18" s="4" t="s">
        <v>77</v>
      </c>
      <c r="D18" s="4"/>
      <c r="E18" s="23">
        <f>E19</f>
        <v>1369996</v>
      </c>
      <c r="F18" s="23">
        <f t="shared" ref="F18:G20" si="0">F19</f>
        <v>1369996</v>
      </c>
      <c r="G18" s="23">
        <f t="shared" si="0"/>
        <v>1369996</v>
      </c>
    </row>
    <row r="19" spans="1:9" ht="39" customHeight="1" x14ac:dyDescent="0.2">
      <c r="A19" s="31" t="s">
        <v>7</v>
      </c>
      <c r="B19" s="48">
        <v>804</v>
      </c>
      <c r="C19" s="4" t="s">
        <v>78</v>
      </c>
      <c r="D19" s="4"/>
      <c r="E19" s="23">
        <f t="shared" ref="E19:G20" si="1">E20</f>
        <v>1369996</v>
      </c>
      <c r="F19" s="23">
        <f t="shared" si="0"/>
        <v>1369996</v>
      </c>
      <c r="G19" s="23">
        <f t="shared" si="1"/>
        <v>1369996</v>
      </c>
    </row>
    <row r="20" spans="1:9" ht="16.5" customHeight="1" x14ac:dyDescent="0.25">
      <c r="A20" s="16" t="s">
        <v>24</v>
      </c>
      <c r="B20" s="48">
        <v>804</v>
      </c>
      <c r="C20" s="4" t="s">
        <v>78</v>
      </c>
      <c r="D20" s="4" t="s">
        <v>25</v>
      </c>
      <c r="E20" s="23">
        <f t="shared" si="1"/>
        <v>1369996</v>
      </c>
      <c r="F20" s="23">
        <f t="shared" si="0"/>
        <v>1369996</v>
      </c>
      <c r="G20" s="23">
        <f t="shared" si="1"/>
        <v>1369996</v>
      </c>
    </row>
    <row r="21" spans="1:9" ht="32.25" customHeight="1" x14ac:dyDescent="0.25">
      <c r="A21" s="16" t="s">
        <v>30</v>
      </c>
      <c r="B21" s="48">
        <v>804</v>
      </c>
      <c r="C21" s="4" t="s">
        <v>78</v>
      </c>
      <c r="D21" s="4" t="s">
        <v>31</v>
      </c>
      <c r="E21" s="23">
        <v>1369996</v>
      </c>
      <c r="F21" s="23">
        <v>1369996</v>
      </c>
      <c r="G21" s="23">
        <v>1369996</v>
      </c>
    </row>
    <row r="22" spans="1:9" ht="32.25" customHeight="1" x14ac:dyDescent="0.2">
      <c r="A22" s="31" t="s">
        <v>85</v>
      </c>
      <c r="B22" s="48">
        <v>804</v>
      </c>
      <c r="C22" s="4" t="s">
        <v>86</v>
      </c>
      <c r="D22" s="4"/>
      <c r="E22" s="23">
        <f>E23+E28+E31</f>
        <v>15547138.460000001</v>
      </c>
      <c r="F22" s="23">
        <f t="shared" ref="F22:G22" si="2">F23+F28+F31</f>
        <v>13734793</v>
      </c>
      <c r="G22" s="23">
        <f t="shared" si="2"/>
        <v>14281262</v>
      </c>
    </row>
    <row r="23" spans="1:9" ht="19.5" customHeight="1" x14ac:dyDescent="0.25">
      <c r="A23" s="17" t="s">
        <v>4</v>
      </c>
      <c r="B23" s="48">
        <v>804</v>
      </c>
      <c r="C23" s="4" t="s">
        <v>87</v>
      </c>
      <c r="D23" s="4"/>
      <c r="E23" s="23">
        <f>E24+E26</f>
        <v>12458427.08</v>
      </c>
      <c r="F23" s="23">
        <f t="shared" ref="F23:G23" si="3">F24</f>
        <v>11258427.08</v>
      </c>
      <c r="G23" s="23">
        <f t="shared" si="3"/>
        <v>11458427.08</v>
      </c>
      <c r="I23" s="49"/>
    </row>
    <row r="24" spans="1:9" ht="84" customHeight="1" x14ac:dyDescent="0.25">
      <c r="A24" s="16" t="s">
        <v>24</v>
      </c>
      <c r="B24" s="48">
        <v>804</v>
      </c>
      <c r="C24" s="4" t="s">
        <v>87</v>
      </c>
      <c r="D24" s="4" t="s">
        <v>25</v>
      </c>
      <c r="E24" s="23">
        <f>E25</f>
        <v>12399155.439999999</v>
      </c>
      <c r="F24" s="23">
        <f>F25</f>
        <v>11258427.08</v>
      </c>
      <c r="G24" s="23">
        <f>G25</f>
        <v>11458427.08</v>
      </c>
    </row>
    <row r="25" spans="1:9" ht="31.5" customHeight="1" x14ac:dyDescent="0.25">
      <c r="A25" s="16" t="s">
        <v>30</v>
      </c>
      <c r="B25" s="48">
        <v>804</v>
      </c>
      <c r="C25" s="4" t="s">
        <v>87</v>
      </c>
      <c r="D25" s="4" t="s">
        <v>31</v>
      </c>
      <c r="E25" s="23">
        <v>12399155.439999999</v>
      </c>
      <c r="F25" s="23">
        <v>11258427.08</v>
      </c>
      <c r="G25" s="23">
        <v>11458427.08</v>
      </c>
    </row>
    <row r="26" spans="1:9" ht="18" customHeight="1" x14ac:dyDescent="0.25">
      <c r="A26" s="16" t="s">
        <v>36</v>
      </c>
      <c r="B26" s="48">
        <v>804</v>
      </c>
      <c r="C26" s="4" t="s">
        <v>87</v>
      </c>
      <c r="D26" s="4" t="s">
        <v>35</v>
      </c>
      <c r="E26" s="23">
        <f>E27</f>
        <v>59271.64</v>
      </c>
      <c r="F26" s="23">
        <f t="shared" ref="F26:G26" si="4">F27</f>
        <v>0</v>
      </c>
      <c r="G26" s="23">
        <f t="shared" si="4"/>
        <v>0</v>
      </c>
    </row>
    <row r="27" spans="1:9" ht="31.5" customHeight="1" x14ac:dyDescent="0.25">
      <c r="A27" s="52" t="s">
        <v>190</v>
      </c>
      <c r="B27" s="48">
        <v>804</v>
      </c>
      <c r="C27" s="4" t="s">
        <v>87</v>
      </c>
      <c r="D27" s="4" t="s">
        <v>189</v>
      </c>
      <c r="E27" s="23">
        <v>59271.64</v>
      </c>
      <c r="F27" s="23">
        <v>0</v>
      </c>
      <c r="G27" s="23">
        <v>0</v>
      </c>
    </row>
    <row r="28" spans="1:9" ht="18.75" customHeight="1" x14ac:dyDescent="0.25">
      <c r="A28" s="15" t="s">
        <v>251</v>
      </c>
      <c r="B28" s="48">
        <v>804</v>
      </c>
      <c r="C28" s="4" t="s">
        <v>252</v>
      </c>
      <c r="D28" s="4"/>
      <c r="E28" s="23">
        <f>E29</f>
        <v>500000</v>
      </c>
      <c r="F28" s="23">
        <f t="shared" ref="F28:G29" si="5">F29</f>
        <v>600000</v>
      </c>
      <c r="G28" s="23">
        <f t="shared" si="5"/>
        <v>0</v>
      </c>
    </row>
    <row r="29" spans="1:9" ht="30.75" customHeight="1" x14ac:dyDescent="0.25">
      <c r="A29" s="15" t="s">
        <v>253</v>
      </c>
      <c r="B29" s="48">
        <v>804</v>
      </c>
      <c r="C29" s="4" t="s">
        <v>252</v>
      </c>
      <c r="D29" s="4" t="s">
        <v>254</v>
      </c>
      <c r="E29" s="23">
        <f>E30</f>
        <v>500000</v>
      </c>
      <c r="F29" s="23">
        <f t="shared" si="5"/>
        <v>600000</v>
      </c>
      <c r="G29" s="23">
        <f t="shared" si="5"/>
        <v>0</v>
      </c>
    </row>
    <row r="30" spans="1:9" ht="16.5" x14ac:dyDescent="0.25">
      <c r="A30" s="15" t="s">
        <v>255</v>
      </c>
      <c r="B30" s="48">
        <v>804</v>
      </c>
      <c r="C30" s="4" t="s">
        <v>252</v>
      </c>
      <c r="D30" s="4" t="s">
        <v>256</v>
      </c>
      <c r="E30" s="23">
        <v>500000</v>
      </c>
      <c r="F30" s="23">
        <v>600000</v>
      </c>
      <c r="G30" s="23">
        <v>0</v>
      </c>
    </row>
    <row r="31" spans="1:9" ht="33" x14ac:dyDescent="0.25">
      <c r="A31" s="15" t="s">
        <v>249</v>
      </c>
      <c r="B31" s="48">
        <v>804</v>
      </c>
      <c r="C31" s="4" t="s">
        <v>250</v>
      </c>
      <c r="D31" s="4"/>
      <c r="E31" s="23">
        <f>E32+E34</f>
        <v>2588711.38</v>
      </c>
      <c r="F31" s="23">
        <f t="shared" ref="F31:G31" si="6">F32+F34</f>
        <v>1876365.92</v>
      </c>
      <c r="G31" s="23">
        <f t="shared" si="6"/>
        <v>2822834.92</v>
      </c>
    </row>
    <row r="32" spans="1:9" ht="33" x14ac:dyDescent="0.25">
      <c r="A32" s="16" t="s">
        <v>39</v>
      </c>
      <c r="B32" s="48">
        <v>804</v>
      </c>
      <c r="C32" s="4" t="s">
        <v>250</v>
      </c>
      <c r="D32" s="4" t="s">
        <v>33</v>
      </c>
      <c r="E32" s="23">
        <f>E33</f>
        <v>2452558.71</v>
      </c>
      <c r="F32" s="23">
        <f>F33</f>
        <v>1766595.92</v>
      </c>
      <c r="G32" s="23">
        <f>G33</f>
        <v>2513064.92</v>
      </c>
    </row>
    <row r="33" spans="1:7" ht="33" x14ac:dyDescent="0.25">
      <c r="A33" s="16" t="s">
        <v>27</v>
      </c>
      <c r="B33" s="48">
        <v>804</v>
      </c>
      <c r="C33" s="4" t="s">
        <v>250</v>
      </c>
      <c r="D33" s="4" t="s">
        <v>26</v>
      </c>
      <c r="E33" s="23">
        <v>2452558.71</v>
      </c>
      <c r="F33" s="23">
        <v>1766595.92</v>
      </c>
      <c r="G33" s="23">
        <v>2513064.92</v>
      </c>
    </row>
    <row r="34" spans="1:7" ht="16.5" x14ac:dyDescent="0.25">
      <c r="A34" s="19" t="s">
        <v>28</v>
      </c>
      <c r="B34" s="48">
        <v>804</v>
      </c>
      <c r="C34" s="4" t="s">
        <v>250</v>
      </c>
      <c r="D34" s="4" t="s">
        <v>32</v>
      </c>
      <c r="E34" s="23">
        <f>E35</f>
        <v>136152.67000000001</v>
      </c>
      <c r="F34" s="23">
        <f>F35</f>
        <v>109770</v>
      </c>
      <c r="G34" s="23">
        <f>G35</f>
        <v>309770</v>
      </c>
    </row>
    <row r="35" spans="1:7" ht="16.5" x14ac:dyDescent="0.25">
      <c r="A35" s="15" t="s">
        <v>5</v>
      </c>
      <c r="B35" s="48">
        <v>804</v>
      </c>
      <c r="C35" s="4" t="s">
        <v>250</v>
      </c>
      <c r="D35" s="4" t="s">
        <v>6</v>
      </c>
      <c r="E35" s="23">
        <v>136152.67000000001</v>
      </c>
      <c r="F35" s="23">
        <v>109770</v>
      </c>
      <c r="G35" s="23">
        <v>309770</v>
      </c>
    </row>
    <row r="36" spans="1:7" ht="33" x14ac:dyDescent="0.2">
      <c r="A36" s="31" t="s">
        <v>89</v>
      </c>
      <c r="B36" s="48">
        <v>804</v>
      </c>
      <c r="C36" s="4" t="s">
        <v>88</v>
      </c>
      <c r="D36" s="4"/>
      <c r="E36" s="23">
        <f t="shared" ref="E36:G38" si="7">E37</f>
        <v>10000</v>
      </c>
      <c r="F36" s="23">
        <f t="shared" si="7"/>
        <v>10000</v>
      </c>
      <c r="G36" s="23">
        <f t="shared" si="7"/>
        <v>10000</v>
      </c>
    </row>
    <row r="37" spans="1:7" ht="16.5" x14ac:dyDescent="0.25">
      <c r="A37" s="19" t="s">
        <v>61</v>
      </c>
      <c r="B37" s="48">
        <v>804</v>
      </c>
      <c r="C37" s="11" t="s">
        <v>90</v>
      </c>
      <c r="D37" s="11"/>
      <c r="E37" s="23">
        <f t="shared" si="7"/>
        <v>10000</v>
      </c>
      <c r="F37" s="23">
        <f t="shared" si="7"/>
        <v>10000</v>
      </c>
      <c r="G37" s="23">
        <f t="shared" si="7"/>
        <v>10000</v>
      </c>
    </row>
    <row r="38" spans="1:7" ht="16.5" x14ac:dyDescent="0.25">
      <c r="A38" s="19" t="s">
        <v>28</v>
      </c>
      <c r="B38" s="48">
        <v>804</v>
      </c>
      <c r="C38" s="11" t="s">
        <v>90</v>
      </c>
      <c r="D38" s="11" t="s">
        <v>32</v>
      </c>
      <c r="E38" s="23">
        <f t="shared" si="7"/>
        <v>10000</v>
      </c>
      <c r="F38" s="23">
        <f t="shared" si="7"/>
        <v>10000</v>
      </c>
      <c r="G38" s="23">
        <f t="shared" si="7"/>
        <v>10000</v>
      </c>
    </row>
    <row r="39" spans="1:7" ht="16.5" x14ac:dyDescent="0.2">
      <c r="A39" s="32" t="s">
        <v>5</v>
      </c>
      <c r="B39" s="48">
        <v>804</v>
      </c>
      <c r="C39" s="11" t="s">
        <v>90</v>
      </c>
      <c r="D39" s="11" t="s">
        <v>6</v>
      </c>
      <c r="E39" s="23">
        <v>10000</v>
      </c>
      <c r="F39" s="23">
        <v>10000</v>
      </c>
      <c r="G39" s="23">
        <v>10000</v>
      </c>
    </row>
    <row r="40" spans="1:7" ht="49.5" customHeight="1" x14ac:dyDescent="0.2">
      <c r="A40" s="32" t="s">
        <v>92</v>
      </c>
      <c r="B40" s="48">
        <v>804</v>
      </c>
      <c r="C40" s="4" t="s">
        <v>91</v>
      </c>
      <c r="D40" s="11"/>
      <c r="E40" s="23">
        <f t="shared" ref="E40:G42" si="8">E41</f>
        <v>128000</v>
      </c>
      <c r="F40" s="23">
        <f t="shared" si="8"/>
        <v>119000</v>
      </c>
      <c r="G40" s="23">
        <f t="shared" si="8"/>
        <v>234000</v>
      </c>
    </row>
    <row r="41" spans="1:7" ht="16.5" x14ac:dyDescent="0.25">
      <c r="A41" s="15" t="s">
        <v>11</v>
      </c>
      <c r="B41" s="48">
        <v>804</v>
      </c>
      <c r="C41" s="4" t="s">
        <v>93</v>
      </c>
      <c r="D41" s="11"/>
      <c r="E41" s="23">
        <f t="shared" si="8"/>
        <v>128000</v>
      </c>
      <c r="F41" s="23">
        <f t="shared" si="8"/>
        <v>119000</v>
      </c>
      <c r="G41" s="23">
        <f t="shared" si="8"/>
        <v>234000</v>
      </c>
    </row>
    <row r="42" spans="1:7" ht="33" x14ac:dyDescent="0.25">
      <c r="A42" s="16" t="s">
        <v>39</v>
      </c>
      <c r="B42" s="48">
        <v>804</v>
      </c>
      <c r="C42" s="4" t="s">
        <v>93</v>
      </c>
      <c r="D42" s="4" t="s">
        <v>33</v>
      </c>
      <c r="E42" s="23">
        <f t="shared" si="8"/>
        <v>128000</v>
      </c>
      <c r="F42" s="23">
        <f t="shared" si="8"/>
        <v>119000</v>
      </c>
      <c r="G42" s="23">
        <f t="shared" si="8"/>
        <v>234000</v>
      </c>
    </row>
    <row r="43" spans="1:7" ht="33" x14ac:dyDescent="0.25">
      <c r="A43" s="16" t="s">
        <v>27</v>
      </c>
      <c r="B43" s="48">
        <v>804</v>
      </c>
      <c r="C43" s="4" t="s">
        <v>93</v>
      </c>
      <c r="D43" s="4" t="s">
        <v>26</v>
      </c>
      <c r="E43" s="23">
        <v>128000</v>
      </c>
      <c r="F43" s="23">
        <v>119000</v>
      </c>
      <c r="G43" s="23">
        <v>234000</v>
      </c>
    </row>
    <row r="44" spans="1:7" ht="33" x14ac:dyDescent="0.2">
      <c r="A44" s="32" t="s">
        <v>94</v>
      </c>
      <c r="B44" s="48">
        <v>804</v>
      </c>
      <c r="C44" s="4" t="s">
        <v>95</v>
      </c>
      <c r="D44" s="11"/>
      <c r="E44" s="23">
        <f>E45</f>
        <v>266005.55</v>
      </c>
      <c r="F44" s="23">
        <f>F45</f>
        <v>212178.92</v>
      </c>
      <c r="G44" s="23">
        <f>G45</f>
        <v>345644.62</v>
      </c>
    </row>
    <row r="45" spans="1:7" ht="16.5" x14ac:dyDescent="0.25">
      <c r="A45" s="19" t="s">
        <v>61</v>
      </c>
      <c r="B45" s="48">
        <v>804</v>
      </c>
      <c r="C45" s="11" t="s">
        <v>121</v>
      </c>
      <c r="D45" s="11"/>
      <c r="E45" s="23">
        <f>E46+E48</f>
        <v>266005.55</v>
      </c>
      <c r="F45" s="23">
        <f t="shared" ref="F45:G45" si="9">F46+F48</f>
        <v>212178.92</v>
      </c>
      <c r="G45" s="23">
        <f t="shared" si="9"/>
        <v>345644.62</v>
      </c>
    </row>
    <row r="46" spans="1:7" ht="33" x14ac:dyDescent="0.25">
      <c r="A46" s="16" t="s">
        <v>39</v>
      </c>
      <c r="B46" s="48">
        <v>804</v>
      </c>
      <c r="C46" s="11" t="s">
        <v>121</v>
      </c>
      <c r="D46" s="4" t="s">
        <v>33</v>
      </c>
      <c r="E46" s="23">
        <f>E47</f>
        <v>229205.55</v>
      </c>
      <c r="F46" s="23">
        <f t="shared" ref="F46:G46" si="10">F47</f>
        <v>148178.92000000001</v>
      </c>
      <c r="G46" s="23">
        <f t="shared" si="10"/>
        <v>281644.62</v>
      </c>
    </row>
    <row r="47" spans="1:7" ht="33" customHeight="1" x14ac:dyDescent="0.25">
      <c r="A47" s="16" t="s">
        <v>27</v>
      </c>
      <c r="B47" s="48">
        <v>804</v>
      </c>
      <c r="C47" s="11" t="s">
        <v>121</v>
      </c>
      <c r="D47" s="4" t="s">
        <v>26</v>
      </c>
      <c r="E47" s="23">
        <v>229205.55</v>
      </c>
      <c r="F47" s="23">
        <v>148178.92000000001</v>
      </c>
      <c r="G47" s="23">
        <v>281644.62</v>
      </c>
    </row>
    <row r="48" spans="1:7" ht="19.5" customHeight="1" x14ac:dyDescent="0.25">
      <c r="A48" s="16" t="s">
        <v>36</v>
      </c>
      <c r="B48" s="48">
        <v>804</v>
      </c>
      <c r="C48" s="11" t="s">
        <v>121</v>
      </c>
      <c r="D48" s="4" t="s">
        <v>35</v>
      </c>
      <c r="E48" s="23">
        <f>E49</f>
        <v>36800</v>
      </c>
      <c r="F48" s="23">
        <f t="shared" ref="F48:G48" si="11">F49</f>
        <v>64000</v>
      </c>
      <c r="G48" s="23">
        <f t="shared" si="11"/>
        <v>64000</v>
      </c>
    </row>
    <row r="49" spans="1:7" ht="18" customHeight="1" x14ac:dyDescent="0.25">
      <c r="A49" s="19" t="s">
        <v>64</v>
      </c>
      <c r="B49" s="48">
        <v>804</v>
      </c>
      <c r="C49" s="11" t="s">
        <v>121</v>
      </c>
      <c r="D49" s="4" t="s">
        <v>63</v>
      </c>
      <c r="E49" s="23">
        <v>36800</v>
      </c>
      <c r="F49" s="23">
        <v>64000</v>
      </c>
      <c r="G49" s="23">
        <v>64000</v>
      </c>
    </row>
    <row r="50" spans="1:7" ht="49.5" x14ac:dyDescent="0.2">
      <c r="A50" s="31" t="s">
        <v>179</v>
      </c>
      <c r="B50" s="48">
        <v>804</v>
      </c>
      <c r="C50" s="4" t="s">
        <v>59</v>
      </c>
      <c r="D50" s="12"/>
      <c r="E50" s="23">
        <f>E51+E55</f>
        <v>914433</v>
      </c>
      <c r="F50" s="23">
        <f>F51+F55</f>
        <v>664433</v>
      </c>
      <c r="G50" s="23">
        <f>G51+G55</f>
        <v>914433</v>
      </c>
    </row>
    <row r="51" spans="1:7" ht="17.25" customHeight="1" x14ac:dyDescent="0.2">
      <c r="A51" s="31" t="s">
        <v>17</v>
      </c>
      <c r="B51" s="48">
        <v>804</v>
      </c>
      <c r="C51" s="4" t="s">
        <v>60</v>
      </c>
      <c r="D51" s="12"/>
      <c r="E51" s="23">
        <f t="shared" ref="E51:G53" si="12">E52</f>
        <v>664433</v>
      </c>
      <c r="F51" s="23">
        <f t="shared" si="12"/>
        <v>664433</v>
      </c>
      <c r="G51" s="23">
        <f t="shared" si="12"/>
        <v>664433</v>
      </c>
    </row>
    <row r="52" spans="1:7" ht="19.5" customHeight="1" x14ac:dyDescent="0.25">
      <c r="A52" s="14" t="s">
        <v>38</v>
      </c>
      <c r="B52" s="48">
        <v>804</v>
      </c>
      <c r="C52" s="5" t="s">
        <v>96</v>
      </c>
      <c r="D52" s="5"/>
      <c r="E52" s="23">
        <f t="shared" si="12"/>
        <v>664433</v>
      </c>
      <c r="F52" s="23">
        <f t="shared" si="12"/>
        <v>664433</v>
      </c>
      <c r="G52" s="23">
        <f t="shared" si="12"/>
        <v>664433</v>
      </c>
    </row>
    <row r="53" spans="1:7" ht="18.75" customHeight="1" x14ac:dyDescent="0.25">
      <c r="A53" s="15" t="s">
        <v>36</v>
      </c>
      <c r="B53" s="48">
        <v>804</v>
      </c>
      <c r="C53" s="5" t="s">
        <v>96</v>
      </c>
      <c r="D53" s="9" t="s">
        <v>35</v>
      </c>
      <c r="E53" s="23">
        <f t="shared" si="12"/>
        <v>664433</v>
      </c>
      <c r="F53" s="23">
        <f t="shared" si="12"/>
        <v>664433</v>
      </c>
      <c r="G53" s="23">
        <f t="shared" si="12"/>
        <v>664433</v>
      </c>
    </row>
    <row r="54" spans="1:7" ht="18.75" customHeight="1" x14ac:dyDescent="0.25">
      <c r="A54" s="14" t="s">
        <v>18</v>
      </c>
      <c r="B54" s="48">
        <v>804</v>
      </c>
      <c r="C54" s="5" t="s">
        <v>96</v>
      </c>
      <c r="D54" s="9" t="s">
        <v>19</v>
      </c>
      <c r="E54" s="23">
        <v>664433</v>
      </c>
      <c r="F54" s="23">
        <v>664433</v>
      </c>
      <c r="G54" s="23">
        <v>664433</v>
      </c>
    </row>
    <row r="55" spans="1:7" ht="21" customHeight="1" x14ac:dyDescent="0.2">
      <c r="A55" s="31" t="s">
        <v>98</v>
      </c>
      <c r="B55" s="48">
        <v>804</v>
      </c>
      <c r="C55" s="4" t="s">
        <v>62</v>
      </c>
      <c r="D55" s="12"/>
      <c r="E55" s="23">
        <f t="shared" ref="E55:G57" si="13">E56</f>
        <v>250000</v>
      </c>
      <c r="F55" s="23">
        <f t="shared" si="13"/>
        <v>0</v>
      </c>
      <c r="G55" s="23">
        <f t="shared" si="13"/>
        <v>250000</v>
      </c>
    </row>
    <row r="56" spans="1:7" ht="16.5" x14ac:dyDescent="0.25">
      <c r="A56" s="15" t="s">
        <v>34</v>
      </c>
      <c r="B56" s="48">
        <v>804</v>
      </c>
      <c r="C56" s="13" t="s">
        <v>97</v>
      </c>
      <c r="D56" s="13"/>
      <c r="E56" s="23">
        <f t="shared" si="13"/>
        <v>250000</v>
      </c>
      <c r="F56" s="23">
        <f t="shared" si="13"/>
        <v>0</v>
      </c>
      <c r="G56" s="23">
        <f t="shared" si="13"/>
        <v>250000</v>
      </c>
    </row>
    <row r="57" spans="1:7" ht="33" x14ac:dyDescent="0.25">
      <c r="A57" s="15" t="s">
        <v>46</v>
      </c>
      <c r="B57" s="48">
        <v>804</v>
      </c>
      <c r="C57" s="13" t="s">
        <v>97</v>
      </c>
      <c r="D57" s="13" t="s">
        <v>40</v>
      </c>
      <c r="E57" s="23">
        <f t="shared" si="13"/>
        <v>250000</v>
      </c>
      <c r="F57" s="23">
        <f t="shared" si="13"/>
        <v>0</v>
      </c>
      <c r="G57" s="23">
        <f t="shared" si="13"/>
        <v>250000</v>
      </c>
    </row>
    <row r="58" spans="1:7" ht="49.5" x14ac:dyDescent="0.25">
      <c r="A58" s="15" t="s">
        <v>186</v>
      </c>
      <c r="B58" s="48">
        <v>804</v>
      </c>
      <c r="C58" s="13" t="s">
        <v>97</v>
      </c>
      <c r="D58" s="13" t="s">
        <v>45</v>
      </c>
      <c r="E58" s="23">
        <v>250000</v>
      </c>
      <c r="F58" s="23">
        <v>0</v>
      </c>
      <c r="G58" s="23">
        <v>250000</v>
      </c>
    </row>
    <row r="59" spans="1:7" ht="66" customHeight="1" x14ac:dyDescent="0.2">
      <c r="A59" s="31" t="s">
        <v>158</v>
      </c>
      <c r="B59" s="48">
        <v>804</v>
      </c>
      <c r="C59" s="4" t="s">
        <v>99</v>
      </c>
      <c r="D59" s="12"/>
      <c r="E59" s="23">
        <f t="shared" ref="E59:G60" si="14">E60</f>
        <v>122638.25</v>
      </c>
      <c r="F59" s="23">
        <f t="shared" si="14"/>
        <v>126630.96</v>
      </c>
      <c r="G59" s="23">
        <f t="shared" si="14"/>
        <v>131696.26</v>
      </c>
    </row>
    <row r="60" spans="1:7" ht="37.5" customHeight="1" x14ac:dyDescent="0.2">
      <c r="A60" s="31" t="s">
        <v>101</v>
      </c>
      <c r="B60" s="48">
        <v>804</v>
      </c>
      <c r="C60" s="4" t="s">
        <v>100</v>
      </c>
      <c r="D60" s="12"/>
      <c r="E60" s="23">
        <f t="shared" si="14"/>
        <v>122638.25</v>
      </c>
      <c r="F60" s="23">
        <f t="shared" si="14"/>
        <v>126630.96</v>
      </c>
      <c r="G60" s="23">
        <f t="shared" si="14"/>
        <v>131696.26</v>
      </c>
    </row>
    <row r="61" spans="1:7" ht="132" x14ac:dyDescent="0.2">
      <c r="A61" s="25" t="s">
        <v>75</v>
      </c>
      <c r="B61" s="48">
        <v>804</v>
      </c>
      <c r="C61" s="5" t="s">
        <v>102</v>
      </c>
      <c r="D61" s="11"/>
      <c r="E61" s="23">
        <f>E62+E64</f>
        <v>122638.25</v>
      </c>
      <c r="F61" s="23">
        <f>F62+F64</f>
        <v>126630.96</v>
      </c>
      <c r="G61" s="23">
        <f>G62+G64</f>
        <v>131696.26</v>
      </c>
    </row>
    <row r="62" spans="1:7" ht="33" customHeight="1" x14ac:dyDescent="0.2">
      <c r="A62" s="29" t="s">
        <v>24</v>
      </c>
      <c r="B62" s="48">
        <v>804</v>
      </c>
      <c r="C62" s="5" t="s">
        <v>102</v>
      </c>
      <c r="D62" s="11" t="s">
        <v>25</v>
      </c>
      <c r="E62" s="23">
        <f>E63</f>
        <v>102198.54</v>
      </c>
      <c r="F62" s="23">
        <f>F63</f>
        <v>105525.8</v>
      </c>
      <c r="G62" s="23">
        <f>G63</f>
        <v>109746.88</v>
      </c>
    </row>
    <row r="63" spans="1:7" ht="33" x14ac:dyDescent="0.25">
      <c r="A63" s="16" t="s">
        <v>30</v>
      </c>
      <c r="B63" s="48">
        <v>804</v>
      </c>
      <c r="C63" s="5" t="s">
        <v>102</v>
      </c>
      <c r="D63" s="11" t="s">
        <v>31</v>
      </c>
      <c r="E63" s="23">
        <v>102198.54</v>
      </c>
      <c r="F63" s="23">
        <v>105525.8</v>
      </c>
      <c r="G63" s="23">
        <v>109746.88</v>
      </c>
    </row>
    <row r="64" spans="1:7" ht="33.75" customHeight="1" x14ac:dyDescent="0.25">
      <c r="A64" s="16" t="s">
        <v>39</v>
      </c>
      <c r="B64" s="48">
        <v>804</v>
      </c>
      <c r="C64" s="5" t="s">
        <v>102</v>
      </c>
      <c r="D64" s="11" t="s">
        <v>33</v>
      </c>
      <c r="E64" s="23">
        <f>E65</f>
        <v>20439.71</v>
      </c>
      <c r="F64" s="23">
        <f>F65</f>
        <v>21105.16</v>
      </c>
      <c r="G64" s="23">
        <f>G65</f>
        <v>21949.38</v>
      </c>
    </row>
    <row r="65" spans="1:7" ht="34.5" customHeight="1" x14ac:dyDescent="0.25">
      <c r="A65" s="16" t="s">
        <v>27</v>
      </c>
      <c r="B65" s="48">
        <v>804</v>
      </c>
      <c r="C65" s="5" t="s">
        <v>102</v>
      </c>
      <c r="D65" s="11" t="s">
        <v>26</v>
      </c>
      <c r="E65" s="23">
        <v>20439.71</v>
      </c>
      <c r="F65" s="23">
        <v>21105.16</v>
      </c>
      <c r="G65" s="23">
        <v>21949.38</v>
      </c>
    </row>
    <row r="66" spans="1:7" ht="66" x14ac:dyDescent="0.2">
      <c r="A66" s="31" t="s">
        <v>180</v>
      </c>
      <c r="B66" s="48">
        <v>804</v>
      </c>
      <c r="C66" s="4" t="s">
        <v>103</v>
      </c>
      <c r="D66" s="12"/>
      <c r="E66" s="23">
        <f>E67+E71+E75+E79</f>
        <v>819420.29</v>
      </c>
      <c r="F66" s="23">
        <f t="shared" ref="F66:G66" si="15">F67+F71+F75+F79</f>
        <v>791569.59</v>
      </c>
      <c r="G66" s="23">
        <f t="shared" si="15"/>
        <v>1341569.5899999999</v>
      </c>
    </row>
    <row r="67" spans="1:7" ht="49.5" x14ac:dyDescent="0.2">
      <c r="A67" s="31" t="s">
        <v>107</v>
      </c>
      <c r="B67" s="48">
        <v>804</v>
      </c>
      <c r="C67" s="4" t="s">
        <v>104</v>
      </c>
      <c r="D67" s="12"/>
      <c r="E67" s="23">
        <f>E68</f>
        <v>103649</v>
      </c>
      <c r="F67" s="23">
        <f>F68</f>
        <v>90000</v>
      </c>
      <c r="G67" s="23">
        <f>G68</f>
        <v>140000</v>
      </c>
    </row>
    <row r="68" spans="1:7" ht="33" x14ac:dyDescent="0.25">
      <c r="A68" s="16" t="s">
        <v>37</v>
      </c>
      <c r="B68" s="48">
        <v>804</v>
      </c>
      <c r="C68" s="11" t="s">
        <v>185</v>
      </c>
      <c r="D68" s="12"/>
      <c r="E68" s="23">
        <f t="shared" ref="E68:G69" si="16">E69</f>
        <v>103649</v>
      </c>
      <c r="F68" s="23">
        <f t="shared" si="16"/>
        <v>90000</v>
      </c>
      <c r="G68" s="23">
        <f t="shared" si="16"/>
        <v>140000</v>
      </c>
    </row>
    <row r="69" spans="1:7" ht="33" x14ac:dyDescent="0.25">
      <c r="A69" s="16" t="s">
        <v>39</v>
      </c>
      <c r="B69" s="48">
        <v>804</v>
      </c>
      <c r="C69" s="11" t="s">
        <v>185</v>
      </c>
      <c r="D69" s="11" t="s">
        <v>33</v>
      </c>
      <c r="E69" s="23">
        <f t="shared" si="16"/>
        <v>103649</v>
      </c>
      <c r="F69" s="23">
        <f t="shared" si="16"/>
        <v>90000</v>
      </c>
      <c r="G69" s="23">
        <f t="shared" si="16"/>
        <v>140000</v>
      </c>
    </row>
    <row r="70" spans="1:7" ht="33" x14ac:dyDescent="0.25">
      <c r="A70" s="16" t="s">
        <v>27</v>
      </c>
      <c r="B70" s="48">
        <v>804</v>
      </c>
      <c r="C70" s="11" t="s">
        <v>185</v>
      </c>
      <c r="D70" s="11" t="s">
        <v>26</v>
      </c>
      <c r="E70" s="23">
        <v>103649</v>
      </c>
      <c r="F70" s="23">
        <v>90000</v>
      </c>
      <c r="G70" s="23">
        <v>140000</v>
      </c>
    </row>
    <row r="71" spans="1:7" ht="23.25" customHeight="1" x14ac:dyDescent="0.2">
      <c r="A71" s="31" t="s">
        <v>109</v>
      </c>
      <c r="B71" s="48">
        <v>804</v>
      </c>
      <c r="C71" s="4" t="s">
        <v>106</v>
      </c>
      <c r="D71" s="12"/>
      <c r="E71" s="23">
        <f t="shared" ref="E71:G73" si="17">E72</f>
        <v>503427.77</v>
      </c>
      <c r="F71" s="23">
        <f t="shared" si="17"/>
        <v>541569.59</v>
      </c>
      <c r="G71" s="23">
        <f t="shared" si="17"/>
        <v>1041569.59</v>
      </c>
    </row>
    <row r="72" spans="1:7" ht="16.5" x14ac:dyDescent="0.25">
      <c r="A72" s="15" t="s">
        <v>11</v>
      </c>
      <c r="B72" s="48">
        <v>804</v>
      </c>
      <c r="C72" s="4" t="s">
        <v>184</v>
      </c>
      <c r="D72" s="11"/>
      <c r="E72" s="23">
        <f t="shared" si="17"/>
        <v>503427.77</v>
      </c>
      <c r="F72" s="23">
        <f t="shared" si="17"/>
        <v>541569.59</v>
      </c>
      <c r="G72" s="23">
        <f t="shared" si="17"/>
        <v>1041569.59</v>
      </c>
    </row>
    <row r="73" spans="1:7" ht="33" x14ac:dyDescent="0.25">
      <c r="A73" s="16" t="s">
        <v>39</v>
      </c>
      <c r="B73" s="48">
        <v>804</v>
      </c>
      <c r="C73" s="4" t="s">
        <v>184</v>
      </c>
      <c r="D73" s="4" t="s">
        <v>33</v>
      </c>
      <c r="E73" s="23">
        <f t="shared" si="17"/>
        <v>503427.77</v>
      </c>
      <c r="F73" s="23">
        <f t="shared" si="17"/>
        <v>541569.59</v>
      </c>
      <c r="G73" s="23">
        <f t="shared" si="17"/>
        <v>1041569.59</v>
      </c>
    </row>
    <row r="74" spans="1:7" ht="33.75" customHeight="1" x14ac:dyDescent="0.25">
      <c r="A74" s="16" t="s">
        <v>27</v>
      </c>
      <c r="B74" s="48">
        <v>804</v>
      </c>
      <c r="C74" s="4" t="s">
        <v>184</v>
      </c>
      <c r="D74" s="4" t="s">
        <v>26</v>
      </c>
      <c r="E74" s="23">
        <v>503427.77</v>
      </c>
      <c r="F74" s="23">
        <v>541569.59</v>
      </c>
      <c r="G74" s="23">
        <v>1041569.59</v>
      </c>
    </row>
    <row r="75" spans="1:7" ht="16.5" x14ac:dyDescent="0.2">
      <c r="A75" s="31" t="s">
        <v>111</v>
      </c>
      <c r="B75" s="48">
        <v>804</v>
      </c>
      <c r="C75" s="4" t="s">
        <v>108</v>
      </c>
      <c r="D75" s="12"/>
      <c r="E75" s="23">
        <f>E76</f>
        <v>30000</v>
      </c>
      <c r="F75" s="23">
        <f>F76</f>
        <v>60000</v>
      </c>
      <c r="G75" s="23">
        <f>G76</f>
        <v>60000</v>
      </c>
    </row>
    <row r="76" spans="1:7" ht="19.5" customHeight="1" x14ac:dyDescent="0.25">
      <c r="A76" s="19" t="s">
        <v>61</v>
      </c>
      <c r="B76" s="48">
        <v>804</v>
      </c>
      <c r="C76" s="11" t="s">
        <v>183</v>
      </c>
      <c r="D76" s="11"/>
      <c r="E76" s="23">
        <f t="shared" ref="E76:G77" si="18">E77</f>
        <v>30000</v>
      </c>
      <c r="F76" s="23">
        <f t="shared" si="18"/>
        <v>60000</v>
      </c>
      <c r="G76" s="23">
        <f t="shared" si="18"/>
        <v>60000</v>
      </c>
    </row>
    <row r="77" spans="1:7" ht="17.25" customHeight="1" x14ac:dyDescent="0.25">
      <c r="A77" s="19" t="s">
        <v>28</v>
      </c>
      <c r="B77" s="48">
        <v>804</v>
      </c>
      <c r="C77" s="11" t="s">
        <v>183</v>
      </c>
      <c r="D77" s="11" t="s">
        <v>32</v>
      </c>
      <c r="E77" s="23">
        <f t="shared" si="18"/>
        <v>30000</v>
      </c>
      <c r="F77" s="23">
        <f t="shared" si="18"/>
        <v>60000</v>
      </c>
      <c r="G77" s="23">
        <f t="shared" si="18"/>
        <v>60000</v>
      </c>
    </row>
    <row r="78" spans="1:7" ht="16.5" x14ac:dyDescent="0.25">
      <c r="A78" s="19" t="s">
        <v>55</v>
      </c>
      <c r="B78" s="48">
        <v>804</v>
      </c>
      <c r="C78" s="11" t="s">
        <v>183</v>
      </c>
      <c r="D78" s="11" t="s">
        <v>56</v>
      </c>
      <c r="E78" s="23">
        <v>30000</v>
      </c>
      <c r="F78" s="23">
        <v>60000</v>
      </c>
      <c r="G78" s="23">
        <v>60000</v>
      </c>
    </row>
    <row r="79" spans="1:7" ht="33" x14ac:dyDescent="0.2">
      <c r="A79" s="31" t="s">
        <v>112</v>
      </c>
      <c r="B79" s="48">
        <v>804</v>
      </c>
      <c r="C79" s="4" t="s">
        <v>110</v>
      </c>
      <c r="D79" s="12"/>
      <c r="E79" s="23">
        <f>E80</f>
        <v>182343.52</v>
      </c>
      <c r="F79" s="23">
        <f>F80</f>
        <v>100000</v>
      </c>
      <c r="G79" s="23">
        <f>G80</f>
        <v>100000</v>
      </c>
    </row>
    <row r="80" spans="1:7" ht="28.5" customHeight="1" x14ac:dyDescent="0.25">
      <c r="A80" s="16" t="s">
        <v>68</v>
      </c>
      <c r="B80" s="48">
        <v>804</v>
      </c>
      <c r="C80" s="11" t="s">
        <v>182</v>
      </c>
      <c r="D80" s="11"/>
      <c r="E80" s="23">
        <f t="shared" ref="E80:G81" si="19">E81</f>
        <v>182343.52</v>
      </c>
      <c r="F80" s="23">
        <f t="shared" si="19"/>
        <v>100000</v>
      </c>
      <c r="G80" s="23">
        <f t="shared" si="19"/>
        <v>100000</v>
      </c>
    </row>
    <row r="81" spans="1:7" ht="33" x14ac:dyDescent="0.25">
      <c r="A81" s="16" t="s">
        <v>39</v>
      </c>
      <c r="B81" s="48">
        <v>804</v>
      </c>
      <c r="C81" s="11" t="s">
        <v>182</v>
      </c>
      <c r="D81" s="11" t="s">
        <v>33</v>
      </c>
      <c r="E81" s="23">
        <f t="shared" si="19"/>
        <v>182343.52</v>
      </c>
      <c r="F81" s="23">
        <f t="shared" si="19"/>
        <v>100000</v>
      </c>
      <c r="G81" s="23">
        <f t="shared" si="19"/>
        <v>100000</v>
      </c>
    </row>
    <row r="82" spans="1:7" ht="33" x14ac:dyDescent="0.25">
      <c r="A82" s="16" t="s">
        <v>27</v>
      </c>
      <c r="B82" s="48">
        <v>804</v>
      </c>
      <c r="C82" s="11" t="s">
        <v>182</v>
      </c>
      <c r="D82" s="11" t="s">
        <v>26</v>
      </c>
      <c r="E82" s="23">
        <v>182343.52</v>
      </c>
      <c r="F82" s="23">
        <v>100000</v>
      </c>
      <c r="G82" s="23">
        <v>100000</v>
      </c>
    </row>
    <row r="83" spans="1:7" ht="49.5" x14ac:dyDescent="0.2">
      <c r="A83" s="31" t="s">
        <v>181</v>
      </c>
      <c r="B83" s="48">
        <v>804</v>
      </c>
      <c r="C83" s="4" t="s">
        <v>105</v>
      </c>
      <c r="D83" s="12"/>
      <c r="E83" s="23">
        <f>E84+E88</f>
        <v>4509</v>
      </c>
      <c r="F83" s="23">
        <f>F84+F88</f>
        <v>4509</v>
      </c>
      <c r="G83" s="23">
        <f>G84+G88</f>
        <v>4509</v>
      </c>
    </row>
    <row r="84" spans="1:7" ht="49.5" x14ac:dyDescent="0.2">
      <c r="A84" s="31" t="s">
        <v>114</v>
      </c>
      <c r="B84" s="48">
        <v>804</v>
      </c>
      <c r="C84" s="4" t="s">
        <v>113</v>
      </c>
      <c r="D84" s="12"/>
      <c r="E84" s="23">
        <f>E85</f>
        <v>3000</v>
      </c>
      <c r="F84" s="23">
        <f>F85</f>
        <v>3000</v>
      </c>
      <c r="G84" s="23">
        <f>G85</f>
        <v>3000</v>
      </c>
    </row>
    <row r="85" spans="1:7" ht="49.5" x14ac:dyDescent="0.25">
      <c r="A85" s="15" t="s">
        <v>70</v>
      </c>
      <c r="B85" s="48">
        <v>804</v>
      </c>
      <c r="C85" s="4" t="s">
        <v>116</v>
      </c>
      <c r="D85" s="4"/>
      <c r="E85" s="23">
        <f t="shared" ref="E85:G86" si="20">E86</f>
        <v>3000</v>
      </c>
      <c r="F85" s="23">
        <f t="shared" si="20"/>
        <v>3000</v>
      </c>
      <c r="G85" s="23">
        <f t="shared" si="20"/>
        <v>3000</v>
      </c>
    </row>
    <row r="86" spans="1:7" ht="16.5" x14ac:dyDescent="0.25">
      <c r="A86" s="37" t="s">
        <v>72</v>
      </c>
      <c r="B86" s="48">
        <v>804</v>
      </c>
      <c r="C86" s="4" t="s">
        <v>116</v>
      </c>
      <c r="D86" s="4" t="s">
        <v>71</v>
      </c>
      <c r="E86" s="23">
        <f t="shared" si="20"/>
        <v>3000</v>
      </c>
      <c r="F86" s="23">
        <f t="shared" si="20"/>
        <v>3000</v>
      </c>
      <c r="G86" s="23">
        <f t="shared" si="20"/>
        <v>3000</v>
      </c>
    </row>
    <row r="87" spans="1:7" ht="16.5" x14ac:dyDescent="0.25">
      <c r="A87" s="37" t="s">
        <v>73</v>
      </c>
      <c r="B87" s="48">
        <v>804</v>
      </c>
      <c r="C87" s="4" t="s">
        <v>116</v>
      </c>
      <c r="D87" s="4" t="s">
        <v>69</v>
      </c>
      <c r="E87" s="23">
        <v>3000</v>
      </c>
      <c r="F87" s="23">
        <v>3000</v>
      </c>
      <c r="G87" s="23">
        <v>3000</v>
      </c>
    </row>
    <row r="88" spans="1:7" ht="53.25" customHeight="1" x14ac:dyDescent="0.2">
      <c r="A88" s="31" t="s">
        <v>115</v>
      </c>
      <c r="B88" s="48">
        <v>804</v>
      </c>
      <c r="C88" s="4" t="s">
        <v>117</v>
      </c>
      <c r="D88" s="12"/>
      <c r="E88" s="23">
        <f>E89</f>
        <v>1509</v>
      </c>
      <c r="F88" s="23">
        <f>F89</f>
        <v>1509</v>
      </c>
      <c r="G88" s="23">
        <f>G89</f>
        <v>1509</v>
      </c>
    </row>
    <row r="89" spans="1:7" ht="49.5" x14ac:dyDescent="0.25">
      <c r="A89" s="15" t="s">
        <v>70</v>
      </c>
      <c r="B89" s="48">
        <v>804</v>
      </c>
      <c r="C89" s="4" t="s">
        <v>118</v>
      </c>
      <c r="D89" s="4"/>
      <c r="E89" s="23">
        <f t="shared" ref="E89:G90" si="21">E90</f>
        <v>1509</v>
      </c>
      <c r="F89" s="23">
        <f t="shared" si="21"/>
        <v>1509</v>
      </c>
      <c r="G89" s="23">
        <f t="shared" si="21"/>
        <v>1509</v>
      </c>
    </row>
    <row r="90" spans="1:7" ht="16.5" x14ac:dyDescent="0.25">
      <c r="A90" s="37" t="s">
        <v>72</v>
      </c>
      <c r="B90" s="48">
        <v>804</v>
      </c>
      <c r="C90" s="4" t="s">
        <v>118</v>
      </c>
      <c r="D90" s="4" t="s">
        <v>71</v>
      </c>
      <c r="E90" s="23">
        <f t="shared" si="21"/>
        <v>1509</v>
      </c>
      <c r="F90" s="23">
        <f t="shared" si="21"/>
        <v>1509</v>
      </c>
      <c r="G90" s="23">
        <f t="shared" si="21"/>
        <v>1509</v>
      </c>
    </row>
    <row r="91" spans="1:7" ht="16.5" x14ac:dyDescent="0.25">
      <c r="A91" s="37" t="s">
        <v>73</v>
      </c>
      <c r="B91" s="48">
        <v>804</v>
      </c>
      <c r="C91" s="4" t="s">
        <v>118</v>
      </c>
      <c r="D91" s="4" t="s">
        <v>69</v>
      </c>
      <c r="E91" s="23">
        <v>1509</v>
      </c>
      <c r="F91" s="23">
        <v>1509</v>
      </c>
      <c r="G91" s="23">
        <v>1509</v>
      </c>
    </row>
    <row r="92" spans="1:7" ht="84.75" customHeight="1" x14ac:dyDescent="0.2">
      <c r="A92" s="44" t="s">
        <v>257</v>
      </c>
      <c r="B92" s="47">
        <v>804</v>
      </c>
      <c r="C92" s="7" t="s">
        <v>258</v>
      </c>
      <c r="D92" s="7"/>
      <c r="E92" s="22">
        <f t="shared" ref="E92:G94" si="22">E93</f>
        <v>0</v>
      </c>
      <c r="F92" s="22">
        <f t="shared" si="22"/>
        <v>15000</v>
      </c>
      <c r="G92" s="22">
        <f t="shared" si="22"/>
        <v>15000</v>
      </c>
    </row>
    <row r="93" spans="1:7" ht="16.5" x14ac:dyDescent="0.2">
      <c r="A93" s="36" t="s">
        <v>259</v>
      </c>
      <c r="B93" s="48">
        <v>804</v>
      </c>
      <c r="C93" s="4" t="s">
        <v>260</v>
      </c>
      <c r="D93" s="5"/>
      <c r="E93" s="23">
        <f t="shared" si="22"/>
        <v>0</v>
      </c>
      <c r="F93" s="23">
        <f t="shared" si="22"/>
        <v>15000</v>
      </c>
      <c r="G93" s="23">
        <f t="shared" si="22"/>
        <v>15000</v>
      </c>
    </row>
    <row r="94" spans="1:7" ht="33" x14ac:dyDescent="0.25">
      <c r="A94" s="19" t="s">
        <v>261</v>
      </c>
      <c r="B94" s="48">
        <v>804</v>
      </c>
      <c r="C94" s="11" t="s">
        <v>262</v>
      </c>
      <c r="D94" s="11"/>
      <c r="E94" s="23">
        <f t="shared" si="22"/>
        <v>0</v>
      </c>
      <c r="F94" s="23">
        <f t="shared" si="22"/>
        <v>15000</v>
      </c>
      <c r="G94" s="23">
        <f t="shared" si="22"/>
        <v>15000</v>
      </c>
    </row>
    <row r="95" spans="1:7" ht="16.5" x14ac:dyDescent="0.25">
      <c r="A95" s="17" t="s">
        <v>28</v>
      </c>
      <c r="B95" s="48">
        <v>804</v>
      </c>
      <c r="C95" s="11" t="s">
        <v>262</v>
      </c>
      <c r="D95" s="5" t="s">
        <v>32</v>
      </c>
      <c r="E95" s="23">
        <f>E96</f>
        <v>0</v>
      </c>
      <c r="F95" s="23">
        <f>F96</f>
        <v>15000</v>
      </c>
      <c r="G95" s="23">
        <f>G96</f>
        <v>15000</v>
      </c>
    </row>
    <row r="96" spans="1:7" ht="66" x14ac:dyDescent="0.25">
      <c r="A96" s="19" t="s">
        <v>187</v>
      </c>
      <c r="B96" s="48">
        <v>804</v>
      </c>
      <c r="C96" s="11" t="s">
        <v>262</v>
      </c>
      <c r="D96" s="5" t="s">
        <v>12</v>
      </c>
      <c r="E96" s="23">
        <v>0</v>
      </c>
      <c r="F96" s="23">
        <v>15000</v>
      </c>
      <c r="G96" s="23">
        <v>15000</v>
      </c>
    </row>
    <row r="97" spans="1:7" ht="86.25" customHeight="1" x14ac:dyDescent="0.2">
      <c r="A97" s="44" t="s">
        <v>161</v>
      </c>
      <c r="B97" s="47">
        <v>804</v>
      </c>
      <c r="C97" s="3" t="s">
        <v>51</v>
      </c>
      <c r="D97" s="12"/>
      <c r="E97" s="22">
        <f t="shared" ref="E97:G103" si="23">E98</f>
        <v>3573092.64</v>
      </c>
      <c r="F97" s="22">
        <f t="shared" si="23"/>
        <v>3235379</v>
      </c>
      <c r="G97" s="22">
        <f t="shared" si="23"/>
        <v>3563825.1399999997</v>
      </c>
    </row>
    <row r="98" spans="1:7" s="28" customFormat="1" ht="20.25" customHeight="1" x14ac:dyDescent="0.2">
      <c r="A98" s="36" t="s">
        <v>159</v>
      </c>
      <c r="B98" s="48">
        <v>804</v>
      </c>
      <c r="C98" s="4" t="s">
        <v>143</v>
      </c>
      <c r="D98" s="12"/>
      <c r="E98" s="23">
        <f>E99+E102</f>
        <v>3573092.64</v>
      </c>
      <c r="F98" s="23">
        <f t="shared" ref="F98:G98" si="24">F99+F102</f>
        <v>3235379</v>
      </c>
      <c r="G98" s="23">
        <f t="shared" si="24"/>
        <v>3563825.1399999997</v>
      </c>
    </row>
    <row r="99" spans="1:7" ht="33" x14ac:dyDescent="0.25">
      <c r="A99" s="19" t="s">
        <v>263</v>
      </c>
      <c r="B99" s="48">
        <v>804</v>
      </c>
      <c r="C99" s="4" t="s">
        <v>264</v>
      </c>
      <c r="D99" s="12"/>
      <c r="E99" s="23">
        <f t="shared" si="23"/>
        <v>973092.64</v>
      </c>
      <c r="F99" s="23">
        <f t="shared" si="23"/>
        <v>985379</v>
      </c>
      <c r="G99" s="23">
        <f t="shared" si="23"/>
        <v>1313825.1399999999</v>
      </c>
    </row>
    <row r="100" spans="1:7" ht="33" x14ac:dyDescent="0.25">
      <c r="A100" s="21" t="s">
        <v>39</v>
      </c>
      <c r="B100" s="48">
        <v>804</v>
      </c>
      <c r="C100" s="4" t="s">
        <v>264</v>
      </c>
      <c r="D100" s="11" t="s">
        <v>33</v>
      </c>
      <c r="E100" s="23">
        <f t="shared" si="23"/>
        <v>973092.64</v>
      </c>
      <c r="F100" s="23">
        <f t="shared" si="23"/>
        <v>985379</v>
      </c>
      <c r="G100" s="23">
        <f t="shared" si="23"/>
        <v>1313825.1399999999</v>
      </c>
    </row>
    <row r="101" spans="1:7" ht="33" x14ac:dyDescent="0.25">
      <c r="A101" s="16" t="s">
        <v>27</v>
      </c>
      <c r="B101" s="48">
        <v>804</v>
      </c>
      <c r="C101" s="4" t="s">
        <v>264</v>
      </c>
      <c r="D101" s="11" t="s">
        <v>26</v>
      </c>
      <c r="E101" s="23">
        <v>973092.64</v>
      </c>
      <c r="F101" s="23">
        <v>985379</v>
      </c>
      <c r="G101" s="23">
        <v>1313825.1399999999</v>
      </c>
    </row>
    <row r="102" spans="1:7" ht="16.5" x14ac:dyDescent="0.25">
      <c r="A102" s="15" t="s">
        <v>13</v>
      </c>
      <c r="B102" s="48">
        <v>804</v>
      </c>
      <c r="C102" s="4" t="s">
        <v>265</v>
      </c>
      <c r="D102" s="12"/>
      <c r="E102" s="23">
        <f>E105</f>
        <v>2600000</v>
      </c>
      <c r="F102" s="23">
        <f t="shared" si="23"/>
        <v>2250000</v>
      </c>
      <c r="G102" s="23">
        <f t="shared" si="23"/>
        <v>2250000</v>
      </c>
    </row>
    <row r="103" spans="1:7" s="28" customFormat="1" ht="33.75" customHeight="1" x14ac:dyDescent="0.25">
      <c r="A103" s="21" t="s">
        <v>39</v>
      </c>
      <c r="B103" s="48">
        <v>804</v>
      </c>
      <c r="C103" s="4" t="s">
        <v>265</v>
      </c>
      <c r="D103" s="11" t="s">
        <v>33</v>
      </c>
      <c r="E103" s="23">
        <f t="shared" si="23"/>
        <v>0</v>
      </c>
      <c r="F103" s="23">
        <f t="shared" si="23"/>
        <v>2250000</v>
      </c>
      <c r="G103" s="23">
        <f t="shared" si="23"/>
        <v>2250000</v>
      </c>
    </row>
    <row r="104" spans="1:7" s="28" customFormat="1" ht="32.25" customHeight="1" x14ac:dyDescent="0.25">
      <c r="A104" s="16" t="s">
        <v>27</v>
      </c>
      <c r="B104" s="48">
        <v>804</v>
      </c>
      <c r="C104" s="4" t="s">
        <v>265</v>
      </c>
      <c r="D104" s="11" t="s">
        <v>26</v>
      </c>
      <c r="E104" s="23">
        <v>0</v>
      </c>
      <c r="F104" s="23">
        <v>2250000</v>
      </c>
      <c r="G104" s="23">
        <v>2250000</v>
      </c>
    </row>
    <row r="105" spans="1:7" s="28" customFormat="1" ht="18" customHeight="1" x14ac:dyDescent="0.25">
      <c r="A105" s="15" t="s">
        <v>28</v>
      </c>
      <c r="B105" s="48">
        <v>804</v>
      </c>
      <c r="C105" s="4" t="s">
        <v>265</v>
      </c>
      <c r="D105" s="11" t="s">
        <v>32</v>
      </c>
      <c r="E105" s="23">
        <f>E106</f>
        <v>2600000</v>
      </c>
      <c r="F105" s="23">
        <v>0</v>
      </c>
      <c r="G105" s="23">
        <v>0</v>
      </c>
    </row>
    <row r="106" spans="1:7" s="28" customFormat="1" ht="67.5" customHeight="1" x14ac:dyDescent="0.25">
      <c r="A106" s="15" t="s">
        <v>187</v>
      </c>
      <c r="B106" s="48">
        <v>804</v>
      </c>
      <c r="C106" s="4" t="s">
        <v>265</v>
      </c>
      <c r="D106" s="11" t="s">
        <v>12</v>
      </c>
      <c r="E106" s="23">
        <v>2600000</v>
      </c>
      <c r="F106" s="23">
        <v>0</v>
      </c>
      <c r="G106" s="23">
        <v>0</v>
      </c>
    </row>
    <row r="107" spans="1:7" s="28" customFormat="1" ht="66" x14ac:dyDescent="0.2">
      <c r="A107" s="43" t="s">
        <v>162</v>
      </c>
      <c r="B107" s="47">
        <v>804</v>
      </c>
      <c r="C107" s="7" t="s">
        <v>50</v>
      </c>
      <c r="D107" s="12"/>
      <c r="E107" s="22">
        <f t="shared" ref="E107:G110" si="25">E108</f>
        <v>47551.31</v>
      </c>
      <c r="F107" s="22">
        <f t="shared" si="25"/>
        <v>100000</v>
      </c>
      <c r="G107" s="22">
        <f t="shared" si="25"/>
        <v>100000</v>
      </c>
    </row>
    <row r="108" spans="1:7" ht="33" x14ac:dyDescent="0.2">
      <c r="A108" s="35" t="s">
        <v>119</v>
      </c>
      <c r="B108" s="48">
        <v>804</v>
      </c>
      <c r="C108" s="5" t="s">
        <v>120</v>
      </c>
      <c r="D108" s="11"/>
      <c r="E108" s="23">
        <f t="shared" si="25"/>
        <v>47551.31</v>
      </c>
      <c r="F108" s="23">
        <f t="shared" si="25"/>
        <v>100000</v>
      </c>
      <c r="G108" s="23">
        <f t="shared" si="25"/>
        <v>100000</v>
      </c>
    </row>
    <row r="109" spans="1:7" ht="33.75" customHeight="1" x14ac:dyDescent="0.25">
      <c r="A109" s="19" t="s">
        <v>266</v>
      </c>
      <c r="B109" s="48">
        <v>804</v>
      </c>
      <c r="C109" s="5" t="s">
        <v>267</v>
      </c>
      <c r="D109" s="11"/>
      <c r="E109" s="23">
        <f t="shared" si="25"/>
        <v>47551.31</v>
      </c>
      <c r="F109" s="23">
        <f t="shared" si="25"/>
        <v>100000</v>
      </c>
      <c r="G109" s="23">
        <f t="shared" si="25"/>
        <v>100000</v>
      </c>
    </row>
    <row r="110" spans="1:7" s="28" customFormat="1" ht="35.25" customHeight="1" x14ac:dyDescent="0.25">
      <c r="A110" s="16" t="s">
        <v>39</v>
      </c>
      <c r="B110" s="48">
        <v>804</v>
      </c>
      <c r="C110" s="5" t="s">
        <v>267</v>
      </c>
      <c r="D110" s="11" t="s">
        <v>33</v>
      </c>
      <c r="E110" s="23">
        <f t="shared" si="25"/>
        <v>47551.31</v>
      </c>
      <c r="F110" s="23">
        <f t="shared" si="25"/>
        <v>100000</v>
      </c>
      <c r="G110" s="23">
        <f t="shared" si="25"/>
        <v>100000</v>
      </c>
    </row>
    <row r="111" spans="1:7" ht="33" x14ac:dyDescent="0.25">
      <c r="A111" s="16" t="s">
        <v>27</v>
      </c>
      <c r="B111" s="48">
        <v>804</v>
      </c>
      <c r="C111" s="5" t="s">
        <v>267</v>
      </c>
      <c r="D111" s="11" t="s">
        <v>26</v>
      </c>
      <c r="E111" s="23">
        <v>47551.31</v>
      </c>
      <c r="F111" s="23">
        <v>100000</v>
      </c>
      <c r="G111" s="23">
        <v>100000</v>
      </c>
    </row>
    <row r="112" spans="1:7" ht="49.5" x14ac:dyDescent="0.25">
      <c r="A112" s="18" t="s">
        <v>163</v>
      </c>
      <c r="B112" s="47">
        <v>804</v>
      </c>
      <c r="C112" s="3" t="s">
        <v>74</v>
      </c>
      <c r="D112" s="7"/>
      <c r="E112" s="22">
        <f t="shared" ref="E112:G115" si="26">E113</f>
        <v>550000</v>
      </c>
      <c r="F112" s="22">
        <f t="shared" si="26"/>
        <v>550000</v>
      </c>
      <c r="G112" s="22">
        <f t="shared" si="26"/>
        <v>550000</v>
      </c>
    </row>
    <row r="113" spans="1:7" ht="49.5" x14ac:dyDescent="0.25">
      <c r="A113" s="14" t="s">
        <v>123</v>
      </c>
      <c r="B113" s="48">
        <v>804</v>
      </c>
      <c r="C113" s="4" t="s">
        <v>122</v>
      </c>
      <c r="D113" s="5"/>
      <c r="E113" s="23">
        <f t="shared" si="26"/>
        <v>550000</v>
      </c>
      <c r="F113" s="23">
        <f t="shared" si="26"/>
        <v>550000</v>
      </c>
      <c r="G113" s="23">
        <f t="shared" si="26"/>
        <v>550000</v>
      </c>
    </row>
    <row r="114" spans="1:7" ht="32.25" customHeight="1" x14ac:dyDescent="0.25">
      <c r="A114" s="19" t="s">
        <v>268</v>
      </c>
      <c r="B114" s="48">
        <v>804</v>
      </c>
      <c r="C114" s="4" t="s">
        <v>269</v>
      </c>
      <c r="D114" s="5"/>
      <c r="E114" s="23">
        <f t="shared" si="26"/>
        <v>550000</v>
      </c>
      <c r="F114" s="23">
        <f t="shared" si="26"/>
        <v>550000</v>
      </c>
      <c r="G114" s="23">
        <f t="shared" si="26"/>
        <v>550000</v>
      </c>
    </row>
    <row r="115" spans="1:7" s="28" customFormat="1" ht="33" x14ac:dyDescent="0.25">
      <c r="A115" s="16" t="s">
        <v>39</v>
      </c>
      <c r="B115" s="48">
        <v>804</v>
      </c>
      <c r="C115" s="4" t="s">
        <v>269</v>
      </c>
      <c r="D115" s="5" t="s">
        <v>33</v>
      </c>
      <c r="E115" s="23">
        <f t="shared" si="26"/>
        <v>550000</v>
      </c>
      <c r="F115" s="23">
        <f t="shared" si="26"/>
        <v>550000</v>
      </c>
      <c r="G115" s="23">
        <f t="shared" si="26"/>
        <v>550000</v>
      </c>
    </row>
    <row r="116" spans="1:7" ht="33" x14ac:dyDescent="0.25">
      <c r="A116" s="16" t="s">
        <v>27</v>
      </c>
      <c r="B116" s="48">
        <v>804</v>
      </c>
      <c r="C116" s="4" t="s">
        <v>269</v>
      </c>
      <c r="D116" s="5" t="s">
        <v>26</v>
      </c>
      <c r="E116" s="23">
        <v>550000</v>
      </c>
      <c r="F116" s="23">
        <v>550000</v>
      </c>
      <c r="G116" s="23">
        <v>550000</v>
      </c>
    </row>
    <row r="117" spans="1:7" ht="66" customHeight="1" x14ac:dyDescent="0.25">
      <c r="A117" s="45" t="s">
        <v>169</v>
      </c>
      <c r="B117" s="47">
        <v>804</v>
      </c>
      <c r="C117" s="3" t="s">
        <v>170</v>
      </c>
      <c r="D117" s="7"/>
      <c r="E117" s="22">
        <f>E118+E125+E129</f>
        <v>21423810.23</v>
      </c>
      <c r="F117" s="22">
        <f>F118+F125+F129</f>
        <v>18560303</v>
      </c>
      <c r="G117" s="22">
        <f>G118+G125+G129</f>
        <v>22560303</v>
      </c>
    </row>
    <row r="118" spans="1:7" ht="16.5" x14ac:dyDescent="0.25">
      <c r="A118" s="16" t="s">
        <v>270</v>
      </c>
      <c r="B118" s="48">
        <v>804</v>
      </c>
      <c r="C118" s="4" t="s">
        <v>171</v>
      </c>
      <c r="D118" s="5"/>
      <c r="E118" s="23">
        <f>E122+E119</f>
        <v>15705889.970000001</v>
      </c>
      <c r="F118" s="23">
        <f t="shared" ref="F118:G118" si="27">F122+F119</f>
        <v>13286083</v>
      </c>
      <c r="G118" s="23">
        <f t="shared" si="27"/>
        <v>15786083</v>
      </c>
    </row>
    <row r="119" spans="1:7" ht="32.25" customHeight="1" x14ac:dyDescent="0.25">
      <c r="A119" s="16" t="s">
        <v>29</v>
      </c>
      <c r="B119" s="48">
        <v>804</v>
      </c>
      <c r="C119" s="4" t="s">
        <v>172</v>
      </c>
      <c r="D119" s="5"/>
      <c r="E119" s="23">
        <f>E120</f>
        <v>730769.97</v>
      </c>
      <c r="F119" s="23">
        <f t="shared" ref="F119:G120" si="28">F120</f>
        <v>0</v>
      </c>
      <c r="G119" s="23">
        <f t="shared" si="28"/>
        <v>0</v>
      </c>
    </row>
    <row r="120" spans="1:7" s="28" customFormat="1" ht="32.25" customHeight="1" x14ac:dyDescent="0.25">
      <c r="A120" s="16" t="s">
        <v>39</v>
      </c>
      <c r="B120" s="48">
        <v>804</v>
      </c>
      <c r="C120" s="4" t="s">
        <v>172</v>
      </c>
      <c r="D120" s="5" t="s">
        <v>33</v>
      </c>
      <c r="E120" s="23">
        <f>E121</f>
        <v>730769.97</v>
      </c>
      <c r="F120" s="23">
        <f t="shared" si="28"/>
        <v>0</v>
      </c>
      <c r="G120" s="23">
        <f t="shared" si="28"/>
        <v>0</v>
      </c>
    </row>
    <row r="121" spans="1:7" ht="32.25" customHeight="1" x14ac:dyDescent="0.25">
      <c r="A121" s="16" t="s">
        <v>27</v>
      </c>
      <c r="B121" s="48">
        <v>804</v>
      </c>
      <c r="C121" s="4" t="s">
        <v>172</v>
      </c>
      <c r="D121" s="5" t="s">
        <v>26</v>
      </c>
      <c r="E121" s="23">
        <v>730769.97</v>
      </c>
      <c r="F121" s="23">
        <v>0</v>
      </c>
      <c r="G121" s="23">
        <v>0</v>
      </c>
    </row>
    <row r="122" spans="1:7" ht="18.75" customHeight="1" x14ac:dyDescent="0.25">
      <c r="A122" s="16" t="s">
        <v>144</v>
      </c>
      <c r="B122" s="48">
        <v>804</v>
      </c>
      <c r="C122" s="11" t="s">
        <v>173</v>
      </c>
      <c r="D122" s="5"/>
      <c r="E122" s="23">
        <f>E123</f>
        <v>14975120</v>
      </c>
      <c r="F122" s="23">
        <f t="shared" ref="F122:G123" si="29">F123</f>
        <v>13286083</v>
      </c>
      <c r="G122" s="23">
        <f t="shared" si="29"/>
        <v>15786083</v>
      </c>
    </row>
    <row r="123" spans="1:7" ht="20.25" customHeight="1" x14ac:dyDescent="0.2">
      <c r="A123" s="38" t="s">
        <v>46</v>
      </c>
      <c r="B123" s="48">
        <v>804</v>
      </c>
      <c r="C123" s="11" t="s">
        <v>173</v>
      </c>
      <c r="D123" s="5" t="s">
        <v>40</v>
      </c>
      <c r="E123" s="23">
        <f>E124</f>
        <v>14975120</v>
      </c>
      <c r="F123" s="23">
        <f t="shared" si="29"/>
        <v>13286083</v>
      </c>
      <c r="G123" s="23">
        <f t="shared" si="29"/>
        <v>15786083</v>
      </c>
    </row>
    <row r="124" spans="1:7" ht="19.5" customHeight="1" x14ac:dyDescent="0.25">
      <c r="A124" s="15" t="s">
        <v>42</v>
      </c>
      <c r="B124" s="48">
        <v>804</v>
      </c>
      <c r="C124" s="11" t="s">
        <v>173</v>
      </c>
      <c r="D124" s="5" t="s">
        <v>41</v>
      </c>
      <c r="E124" s="23">
        <v>14975120</v>
      </c>
      <c r="F124" s="23">
        <v>13286083</v>
      </c>
      <c r="G124" s="23">
        <v>15786083</v>
      </c>
    </row>
    <row r="125" spans="1:7" ht="32.25" customHeight="1" x14ac:dyDescent="0.25">
      <c r="A125" s="17" t="s">
        <v>271</v>
      </c>
      <c r="B125" s="48">
        <v>804</v>
      </c>
      <c r="C125" s="5" t="s">
        <v>174</v>
      </c>
      <c r="D125" s="5"/>
      <c r="E125" s="23">
        <f>E126</f>
        <v>5717323</v>
      </c>
      <c r="F125" s="23">
        <f t="shared" ref="F125:G127" si="30">F126</f>
        <v>5217323</v>
      </c>
      <c r="G125" s="23">
        <f t="shared" si="30"/>
        <v>6717323</v>
      </c>
    </row>
    <row r="126" spans="1:7" ht="18.75" customHeight="1" x14ac:dyDescent="0.25">
      <c r="A126" s="15" t="s">
        <v>14</v>
      </c>
      <c r="B126" s="48">
        <v>804</v>
      </c>
      <c r="C126" s="11" t="s">
        <v>175</v>
      </c>
      <c r="D126" s="11"/>
      <c r="E126" s="23">
        <f t="shared" ref="E126:G127" si="31">E127</f>
        <v>5717323</v>
      </c>
      <c r="F126" s="23">
        <f t="shared" si="30"/>
        <v>5217323</v>
      </c>
      <c r="G126" s="23">
        <f t="shared" si="31"/>
        <v>6717323</v>
      </c>
    </row>
    <row r="127" spans="1:7" ht="30" customHeight="1" x14ac:dyDescent="0.25">
      <c r="A127" s="21" t="s">
        <v>39</v>
      </c>
      <c r="B127" s="48">
        <v>804</v>
      </c>
      <c r="C127" s="11" t="s">
        <v>175</v>
      </c>
      <c r="D127" s="11" t="s">
        <v>33</v>
      </c>
      <c r="E127" s="23">
        <f t="shared" si="31"/>
        <v>5717323</v>
      </c>
      <c r="F127" s="23">
        <f t="shared" si="30"/>
        <v>5217323</v>
      </c>
      <c r="G127" s="23">
        <f t="shared" si="31"/>
        <v>6717323</v>
      </c>
    </row>
    <row r="128" spans="1:7" ht="32.25" customHeight="1" x14ac:dyDescent="0.25">
      <c r="A128" s="21" t="s">
        <v>27</v>
      </c>
      <c r="B128" s="48">
        <v>804</v>
      </c>
      <c r="C128" s="11" t="s">
        <v>175</v>
      </c>
      <c r="D128" s="11" t="s">
        <v>26</v>
      </c>
      <c r="E128" s="23">
        <v>5717323</v>
      </c>
      <c r="F128" s="23">
        <v>5217323</v>
      </c>
      <c r="G128" s="23">
        <v>6717323</v>
      </c>
    </row>
    <row r="129" spans="1:7" ht="17.25" customHeight="1" x14ac:dyDescent="0.25">
      <c r="A129" s="15" t="s">
        <v>272</v>
      </c>
      <c r="B129" s="48">
        <v>804</v>
      </c>
      <c r="C129" s="11" t="s">
        <v>176</v>
      </c>
      <c r="D129" s="11"/>
      <c r="E129" s="23">
        <f>E130</f>
        <v>597.26</v>
      </c>
      <c r="F129" s="23">
        <f t="shared" ref="F129:G131" si="32">F130</f>
        <v>56897</v>
      </c>
      <c r="G129" s="23">
        <f t="shared" si="32"/>
        <v>56897</v>
      </c>
    </row>
    <row r="130" spans="1:7" ht="17.25" customHeight="1" x14ac:dyDescent="0.25">
      <c r="A130" s="15" t="s">
        <v>15</v>
      </c>
      <c r="B130" s="48">
        <v>804</v>
      </c>
      <c r="C130" s="11" t="s">
        <v>177</v>
      </c>
      <c r="D130" s="11"/>
      <c r="E130" s="23">
        <f t="shared" ref="E130:G131" si="33">E131</f>
        <v>597.26</v>
      </c>
      <c r="F130" s="23">
        <f t="shared" si="32"/>
        <v>56897</v>
      </c>
      <c r="G130" s="23">
        <f t="shared" si="33"/>
        <v>56897</v>
      </c>
    </row>
    <row r="131" spans="1:7" ht="32.25" customHeight="1" x14ac:dyDescent="0.25">
      <c r="A131" s="21" t="s">
        <v>39</v>
      </c>
      <c r="B131" s="48">
        <v>804</v>
      </c>
      <c r="C131" s="11" t="s">
        <v>177</v>
      </c>
      <c r="D131" s="11" t="s">
        <v>33</v>
      </c>
      <c r="E131" s="23">
        <f t="shared" si="33"/>
        <v>597.26</v>
      </c>
      <c r="F131" s="23">
        <f t="shared" si="32"/>
        <v>56897</v>
      </c>
      <c r="G131" s="23">
        <f t="shared" si="33"/>
        <v>56897</v>
      </c>
    </row>
    <row r="132" spans="1:7" ht="33" customHeight="1" x14ac:dyDescent="0.25">
      <c r="A132" s="16" t="s">
        <v>27</v>
      </c>
      <c r="B132" s="48">
        <v>804</v>
      </c>
      <c r="C132" s="11" t="s">
        <v>177</v>
      </c>
      <c r="D132" s="6" t="s">
        <v>26</v>
      </c>
      <c r="E132" s="23">
        <v>597.26</v>
      </c>
      <c r="F132" s="23">
        <v>56897</v>
      </c>
      <c r="G132" s="23">
        <v>56897</v>
      </c>
    </row>
    <row r="133" spans="1:7" ht="64.5" customHeight="1" x14ac:dyDescent="0.25">
      <c r="A133" s="18" t="s">
        <v>164</v>
      </c>
      <c r="B133" s="47">
        <v>804</v>
      </c>
      <c r="C133" s="7" t="s">
        <v>54</v>
      </c>
      <c r="D133" s="7"/>
      <c r="E133" s="22">
        <f>E134+E138</f>
        <v>20990309.960000001</v>
      </c>
      <c r="F133" s="22">
        <f>F134+F138</f>
        <v>17943325.68</v>
      </c>
      <c r="G133" s="22">
        <f>G134+G138</f>
        <v>19963220</v>
      </c>
    </row>
    <row r="134" spans="1:7" ht="30.75" customHeight="1" x14ac:dyDescent="0.25">
      <c r="A134" s="15" t="s">
        <v>124</v>
      </c>
      <c r="B134" s="48">
        <v>804</v>
      </c>
      <c r="C134" s="5" t="s">
        <v>125</v>
      </c>
      <c r="D134" s="5"/>
      <c r="E134" s="23">
        <f t="shared" ref="E134:G136" si="34">E135</f>
        <v>14689821.890000001</v>
      </c>
      <c r="F134" s="23">
        <f t="shared" si="34"/>
        <v>12476040</v>
      </c>
      <c r="G134" s="23">
        <f t="shared" si="34"/>
        <v>13073040</v>
      </c>
    </row>
    <row r="135" spans="1:7" ht="16.5" customHeight="1" x14ac:dyDescent="0.25">
      <c r="A135" s="14" t="s">
        <v>44</v>
      </c>
      <c r="B135" s="48">
        <v>804</v>
      </c>
      <c r="C135" s="5" t="s">
        <v>126</v>
      </c>
      <c r="D135" s="5"/>
      <c r="E135" s="23">
        <f t="shared" si="34"/>
        <v>14689821.890000001</v>
      </c>
      <c r="F135" s="23">
        <f t="shared" si="34"/>
        <v>12476040</v>
      </c>
      <c r="G135" s="23">
        <f t="shared" si="34"/>
        <v>13073040</v>
      </c>
    </row>
    <row r="136" spans="1:7" s="28" customFormat="1" ht="32.25" customHeight="1" x14ac:dyDescent="0.25">
      <c r="A136" s="15" t="s">
        <v>46</v>
      </c>
      <c r="B136" s="48">
        <v>804</v>
      </c>
      <c r="C136" s="5" t="s">
        <v>126</v>
      </c>
      <c r="D136" s="5" t="s">
        <v>40</v>
      </c>
      <c r="E136" s="23">
        <f t="shared" si="34"/>
        <v>14689821.890000001</v>
      </c>
      <c r="F136" s="23">
        <f t="shared" si="34"/>
        <v>12476040</v>
      </c>
      <c r="G136" s="23">
        <f t="shared" si="34"/>
        <v>13073040</v>
      </c>
    </row>
    <row r="137" spans="1:7" ht="16.5" x14ac:dyDescent="0.25">
      <c r="A137" s="15" t="s">
        <v>42</v>
      </c>
      <c r="B137" s="48">
        <v>804</v>
      </c>
      <c r="C137" s="5" t="s">
        <v>126</v>
      </c>
      <c r="D137" s="5" t="s">
        <v>41</v>
      </c>
      <c r="E137" s="23">
        <v>14689821.890000001</v>
      </c>
      <c r="F137" s="23">
        <v>12476040</v>
      </c>
      <c r="G137" s="23">
        <v>13073040</v>
      </c>
    </row>
    <row r="138" spans="1:7" s="41" customFormat="1" ht="16.5" x14ac:dyDescent="0.25">
      <c r="A138" s="15" t="s">
        <v>127</v>
      </c>
      <c r="B138" s="48">
        <v>804</v>
      </c>
      <c r="C138" s="5" t="s">
        <v>128</v>
      </c>
      <c r="D138" s="5"/>
      <c r="E138" s="23">
        <f t="shared" ref="E138:G140" si="35">E139</f>
        <v>6300488.0700000003</v>
      </c>
      <c r="F138" s="23">
        <f t="shared" si="35"/>
        <v>5467285.6799999997</v>
      </c>
      <c r="G138" s="23">
        <f t="shared" si="35"/>
        <v>6890180</v>
      </c>
    </row>
    <row r="139" spans="1:7" ht="16.5" x14ac:dyDescent="0.25">
      <c r="A139" s="17" t="s">
        <v>16</v>
      </c>
      <c r="B139" s="48">
        <v>804</v>
      </c>
      <c r="C139" s="5" t="s">
        <v>129</v>
      </c>
      <c r="D139" s="9"/>
      <c r="E139" s="23">
        <f t="shared" si="35"/>
        <v>6300488.0700000003</v>
      </c>
      <c r="F139" s="23">
        <f t="shared" si="35"/>
        <v>5467285.6799999997</v>
      </c>
      <c r="G139" s="23">
        <f t="shared" si="35"/>
        <v>6890180</v>
      </c>
    </row>
    <row r="140" spans="1:7" ht="33" x14ac:dyDescent="0.2">
      <c r="A140" s="38" t="s">
        <v>46</v>
      </c>
      <c r="B140" s="48">
        <v>804</v>
      </c>
      <c r="C140" s="5" t="s">
        <v>129</v>
      </c>
      <c r="D140" s="5" t="s">
        <v>40</v>
      </c>
      <c r="E140" s="23">
        <f t="shared" si="35"/>
        <v>6300488.0700000003</v>
      </c>
      <c r="F140" s="23">
        <f t="shared" si="35"/>
        <v>5467285.6799999997</v>
      </c>
      <c r="G140" s="23">
        <f t="shared" si="35"/>
        <v>6890180</v>
      </c>
    </row>
    <row r="141" spans="1:7" ht="21.75" customHeight="1" x14ac:dyDescent="0.25">
      <c r="A141" s="15" t="s">
        <v>42</v>
      </c>
      <c r="B141" s="48">
        <v>804</v>
      </c>
      <c r="C141" s="5" t="s">
        <v>129</v>
      </c>
      <c r="D141" s="5" t="s">
        <v>41</v>
      </c>
      <c r="E141" s="23">
        <v>6300488.0700000003</v>
      </c>
      <c r="F141" s="23">
        <v>5467285.6799999997</v>
      </c>
      <c r="G141" s="23">
        <v>6890180</v>
      </c>
    </row>
    <row r="142" spans="1:7" s="41" customFormat="1" ht="66" x14ac:dyDescent="0.25">
      <c r="A142" s="42" t="s">
        <v>165</v>
      </c>
      <c r="B142" s="47">
        <v>804</v>
      </c>
      <c r="C142" s="7" t="s">
        <v>49</v>
      </c>
      <c r="D142" s="3"/>
      <c r="E142" s="22">
        <f t="shared" ref="E142:G145" si="36">E143</f>
        <v>21211777.34</v>
      </c>
      <c r="F142" s="22">
        <f>F143+F155</f>
        <v>35773955.57</v>
      </c>
      <c r="G142" s="22">
        <f t="shared" si="36"/>
        <v>2122880.83</v>
      </c>
    </row>
    <row r="143" spans="1:7" ht="33" x14ac:dyDescent="0.2">
      <c r="A143" s="36" t="s">
        <v>131</v>
      </c>
      <c r="B143" s="48">
        <v>804</v>
      </c>
      <c r="C143" s="5" t="s">
        <v>130</v>
      </c>
      <c r="D143" s="4"/>
      <c r="E143" s="23">
        <f>E144+E147+E150</f>
        <v>21211777.34</v>
      </c>
      <c r="F143" s="23">
        <f t="shared" si="36"/>
        <v>4496110.16</v>
      </c>
      <c r="G143" s="23">
        <f t="shared" si="36"/>
        <v>2122880.83</v>
      </c>
    </row>
    <row r="144" spans="1:7" ht="18" customHeight="1" x14ac:dyDescent="0.2">
      <c r="A144" s="39" t="s">
        <v>273</v>
      </c>
      <c r="B144" s="48">
        <v>804</v>
      </c>
      <c r="C144" s="5" t="s">
        <v>274</v>
      </c>
      <c r="D144" s="4"/>
      <c r="E144" s="23">
        <f t="shared" si="36"/>
        <v>3940884.11</v>
      </c>
      <c r="F144" s="23">
        <f t="shared" si="36"/>
        <v>4496110.16</v>
      </c>
      <c r="G144" s="23">
        <f t="shared" si="36"/>
        <v>2122880.83</v>
      </c>
    </row>
    <row r="145" spans="1:7" s="28" customFormat="1" ht="38.25" customHeight="1" x14ac:dyDescent="0.25">
      <c r="A145" s="16" t="s">
        <v>39</v>
      </c>
      <c r="B145" s="48">
        <v>804</v>
      </c>
      <c r="C145" s="5" t="s">
        <v>274</v>
      </c>
      <c r="D145" s="4" t="s">
        <v>33</v>
      </c>
      <c r="E145" s="23">
        <f t="shared" si="36"/>
        <v>3940884.11</v>
      </c>
      <c r="F145" s="23">
        <f t="shared" si="36"/>
        <v>4496110.16</v>
      </c>
      <c r="G145" s="23">
        <f t="shared" si="36"/>
        <v>2122880.83</v>
      </c>
    </row>
    <row r="146" spans="1:7" ht="19.5" customHeight="1" x14ac:dyDescent="0.25">
      <c r="A146" s="16" t="s">
        <v>27</v>
      </c>
      <c r="B146" s="48">
        <v>804</v>
      </c>
      <c r="C146" s="5" t="s">
        <v>274</v>
      </c>
      <c r="D146" s="4" t="s">
        <v>26</v>
      </c>
      <c r="E146" s="23">
        <v>3940884.11</v>
      </c>
      <c r="F146" s="23">
        <v>4496110.16</v>
      </c>
      <c r="G146" s="23">
        <v>2122880.83</v>
      </c>
    </row>
    <row r="147" spans="1:7" ht="65.25" customHeight="1" x14ac:dyDescent="0.25">
      <c r="A147" s="133" t="s">
        <v>446</v>
      </c>
      <c r="B147" s="48">
        <v>804</v>
      </c>
      <c r="C147" s="5" t="s">
        <v>444</v>
      </c>
      <c r="D147" s="4"/>
      <c r="E147" s="23">
        <f>E148</f>
        <v>16407330.23</v>
      </c>
      <c r="F147" s="23">
        <f t="shared" ref="F147:G148" si="37">F148</f>
        <v>0</v>
      </c>
      <c r="G147" s="23">
        <f t="shared" si="37"/>
        <v>0</v>
      </c>
    </row>
    <row r="148" spans="1:7" ht="37.5" customHeight="1" x14ac:dyDescent="0.25">
      <c r="A148" s="16" t="s">
        <v>39</v>
      </c>
      <c r="B148" s="48">
        <v>804</v>
      </c>
      <c r="C148" s="5" t="s">
        <v>444</v>
      </c>
      <c r="D148" s="4" t="s">
        <v>33</v>
      </c>
      <c r="E148" s="23">
        <f>E149</f>
        <v>16407330.23</v>
      </c>
      <c r="F148" s="23">
        <f t="shared" si="37"/>
        <v>0</v>
      </c>
      <c r="G148" s="23">
        <f t="shared" si="37"/>
        <v>0</v>
      </c>
    </row>
    <row r="149" spans="1:7" ht="36" customHeight="1" x14ac:dyDescent="0.25">
      <c r="A149" s="16" t="s">
        <v>27</v>
      </c>
      <c r="B149" s="48">
        <v>804</v>
      </c>
      <c r="C149" s="5" t="s">
        <v>444</v>
      </c>
      <c r="D149" s="4" t="s">
        <v>26</v>
      </c>
      <c r="E149" s="23">
        <v>16407330.23</v>
      </c>
      <c r="F149" s="23">
        <v>0</v>
      </c>
      <c r="G149" s="23">
        <v>0</v>
      </c>
    </row>
    <row r="150" spans="1:7" ht="31.5" customHeight="1" x14ac:dyDescent="0.25">
      <c r="A150" s="133" t="s">
        <v>447</v>
      </c>
      <c r="B150" s="48">
        <v>804</v>
      </c>
      <c r="C150" s="5" t="s">
        <v>445</v>
      </c>
      <c r="D150" s="4"/>
      <c r="E150" s="23">
        <f>E151</f>
        <v>863563</v>
      </c>
      <c r="F150" s="23">
        <f t="shared" ref="F150:G151" si="38">F151</f>
        <v>0</v>
      </c>
      <c r="G150" s="23">
        <f t="shared" si="38"/>
        <v>0</v>
      </c>
    </row>
    <row r="151" spans="1:7" ht="33.75" customHeight="1" x14ac:dyDescent="0.25">
      <c r="A151" s="16" t="s">
        <v>39</v>
      </c>
      <c r="B151" s="48">
        <v>804</v>
      </c>
      <c r="C151" s="5" t="s">
        <v>445</v>
      </c>
      <c r="D151" s="4" t="s">
        <v>33</v>
      </c>
      <c r="E151" s="23">
        <f>E152</f>
        <v>863563</v>
      </c>
      <c r="F151" s="23">
        <f t="shared" si="38"/>
        <v>0</v>
      </c>
      <c r="G151" s="23">
        <f t="shared" si="38"/>
        <v>0</v>
      </c>
    </row>
    <row r="152" spans="1:7" ht="35.25" customHeight="1" x14ac:dyDescent="0.25">
      <c r="A152" s="16" t="s">
        <v>27</v>
      </c>
      <c r="B152" s="48">
        <v>804</v>
      </c>
      <c r="C152" s="5" t="s">
        <v>445</v>
      </c>
      <c r="D152" s="4" t="s">
        <v>26</v>
      </c>
      <c r="E152" s="23">
        <v>863563</v>
      </c>
      <c r="F152" s="23">
        <v>0</v>
      </c>
      <c r="G152" s="23">
        <v>0</v>
      </c>
    </row>
    <row r="153" spans="1:7" ht="66.75" customHeight="1" x14ac:dyDescent="0.25">
      <c r="A153" s="138" t="s">
        <v>446</v>
      </c>
      <c r="B153" s="48">
        <v>804</v>
      </c>
      <c r="C153" s="5" t="s">
        <v>477</v>
      </c>
      <c r="D153" s="4"/>
      <c r="E153" s="23">
        <v>0</v>
      </c>
      <c r="F153" s="23">
        <f>F155</f>
        <v>31277845.41</v>
      </c>
      <c r="G153" s="23">
        <v>0</v>
      </c>
    </row>
    <row r="154" spans="1:7" ht="35.25" customHeight="1" x14ac:dyDescent="0.25">
      <c r="A154" s="21" t="s">
        <v>39</v>
      </c>
      <c r="B154" s="48">
        <v>804</v>
      </c>
      <c r="C154" s="5" t="s">
        <v>477</v>
      </c>
      <c r="D154" s="4" t="s">
        <v>33</v>
      </c>
      <c r="E154" s="23">
        <v>0</v>
      </c>
      <c r="F154" s="23">
        <f>F155</f>
        <v>31277845.41</v>
      </c>
      <c r="G154" s="23">
        <v>0</v>
      </c>
    </row>
    <row r="155" spans="1:7" ht="35.25" customHeight="1" x14ac:dyDescent="0.25">
      <c r="A155" s="21" t="s">
        <v>27</v>
      </c>
      <c r="B155" s="48">
        <v>804</v>
      </c>
      <c r="C155" s="5" t="s">
        <v>477</v>
      </c>
      <c r="D155" s="4" t="s">
        <v>26</v>
      </c>
      <c r="E155" s="23">
        <v>0</v>
      </c>
      <c r="F155" s="23">
        <v>31277845.41</v>
      </c>
      <c r="G155" s="23">
        <v>0</v>
      </c>
    </row>
    <row r="156" spans="1:7" ht="82.5" customHeight="1" x14ac:dyDescent="0.25">
      <c r="A156" s="45" t="s">
        <v>166</v>
      </c>
      <c r="B156" s="47">
        <v>804</v>
      </c>
      <c r="C156" s="7" t="s">
        <v>79</v>
      </c>
      <c r="D156" s="3"/>
      <c r="E156" s="22">
        <f>E157+E161+E165+E169</f>
        <v>10252975.92</v>
      </c>
      <c r="F156" s="22">
        <f>F157+F161+F165+F169</f>
        <v>8734000</v>
      </c>
      <c r="G156" s="22">
        <f t="shared" ref="G156" si="39">G157+G161+G165+G169</f>
        <v>5300000</v>
      </c>
    </row>
    <row r="157" spans="1:7" ht="20.25" customHeight="1" x14ac:dyDescent="0.25">
      <c r="A157" s="16" t="s">
        <v>133</v>
      </c>
      <c r="B157" s="48">
        <v>804</v>
      </c>
      <c r="C157" s="5" t="s">
        <v>132</v>
      </c>
      <c r="D157" s="3"/>
      <c r="E157" s="23">
        <f t="shared" ref="E157:G159" si="40">E158</f>
        <v>1063157.92</v>
      </c>
      <c r="F157" s="23">
        <f t="shared" si="40"/>
        <v>1300000</v>
      </c>
      <c r="G157" s="23">
        <f t="shared" si="40"/>
        <v>1300000</v>
      </c>
    </row>
    <row r="158" spans="1:7" ht="18.75" customHeight="1" x14ac:dyDescent="0.2">
      <c r="A158" s="39" t="s">
        <v>275</v>
      </c>
      <c r="B158" s="48">
        <v>804</v>
      </c>
      <c r="C158" s="5" t="s">
        <v>276</v>
      </c>
      <c r="D158" s="3"/>
      <c r="E158" s="23">
        <f t="shared" si="40"/>
        <v>1063157.92</v>
      </c>
      <c r="F158" s="23">
        <f t="shared" si="40"/>
        <v>1300000</v>
      </c>
      <c r="G158" s="23">
        <f t="shared" si="40"/>
        <v>1300000</v>
      </c>
    </row>
    <row r="159" spans="1:7" s="28" customFormat="1" ht="31.5" customHeight="1" x14ac:dyDescent="0.25">
      <c r="A159" s="21" t="s">
        <v>39</v>
      </c>
      <c r="B159" s="48">
        <v>804</v>
      </c>
      <c r="C159" s="5" t="s">
        <v>276</v>
      </c>
      <c r="D159" s="4" t="s">
        <v>33</v>
      </c>
      <c r="E159" s="23">
        <f t="shared" si="40"/>
        <v>1063157.92</v>
      </c>
      <c r="F159" s="23">
        <f t="shared" si="40"/>
        <v>1300000</v>
      </c>
      <c r="G159" s="23">
        <f t="shared" si="40"/>
        <v>1300000</v>
      </c>
    </row>
    <row r="160" spans="1:7" s="28" customFormat="1" ht="31.5" customHeight="1" x14ac:dyDescent="0.25">
      <c r="A160" s="16" t="s">
        <v>27</v>
      </c>
      <c r="B160" s="48">
        <v>804</v>
      </c>
      <c r="C160" s="5" t="s">
        <v>276</v>
      </c>
      <c r="D160" s="4" t="s">
        <v>26</v>
      </c>
      <c r="E160" s="23">
        <v>1063157.92</v>
      </c>
      <c r="F160" s="23">
        <v>1300000</v>
      </c>
      <c r="G160" s="23">
        <v>1300000</v>
      </c>
    </row>
    <row r="161" spans="1:7" s="28" customFormat="1" ht="34.5" customHeight="1" x14ac:dyDescent="0.25">
      <c r="A161" s="16" t="s">
        <v>134</v>
      </c>
      <c r="B161" s="48">
        <v>804</v>
      </c>
      <c r="C161" s="5" t="s">
        <v>135</v>
      </c>
      <c r="D161" s="5"/>
      <c r="E161" s="23">
        <f t="shared" ref="E161:G163" si="41">E162</f>
        <v>333150</v>
      </c>
      <c r="F161" s="23">
        <f t="shared" si="41"/>
        <v>600000</v>
      </c>
      <c r="G161" s="23">
        <f t="shared" si="41"/>
        <v>4000000</v>
      </c>
    </row>
    <row r="162" spans="1:7" s="28" customFormat="1" ht="37.5" customHeight="1" x14ac:dyDescent="0.2">
      <c r="A162" s="39" t="s">
        <v>277</v>
      </c>
      <c r="B162" s="48">
        <v>804</v>
      </c>
      <c r="C162" s="5" t="s">
        <v>278</v>
      </c>
      <c r="D162" s="3"/>
      <c r="E162" s="23">
        <f t="shared" si="41"/>
        <v>333150</v>
      </c>
      <c r="F162" s="23">
        <f t="shared" si="41"/>
        <v>600000</v>
      </c>
      <c r="G162" s="23">
        <f t="shared" si="41"/>
        <v>4000000</v>
      </c>
    </row>
    <row r="163" spans="1:7" s="28" customFormat="1" ht="33.75" customHeight="1" x14ac:dyDescent="0.25">
      <c r="A163" s="21" t="s">
        <v>39</v>
      </c>
      <c r="B163" s="48">
        <v>804</v>
      </c>
      <c r="C163" s="5" t="s">
        <v>278</v>
      </c>
      <c r="D163" s="4" t="s">
        <v>33</v>
      </c>
      <c r="E163" s="23">
        <f t="shared" si="41"/>
        <v>333150</v>
      </c>
      <c r="F163" s="23">
        <f t="shared" si="41"/>
        <v>600000</v>
      </c>
      <c r="G163" s="23">
        <f t="shared" si="41"/>
        <v>4000000</v>
      </c>
    </row>
    <row r="164" spans="1:7" s="28" customFormat="1" ht="36" customHeight="1" x14ac:dyDescent="0.25">
      <c r="A164" s="16" t="s">
        <v>27</v>
      </c>
      <c r="B164" s="48">
        <v>804</v>
      </c>
      <c r="C164" s="5" t="s">
        <v>278</v>
      </c>
      <c r="D164" s="4" t="s">
        <v>26</v>
      </c>
      <c r="E164" s="23">
        <v>333150</v>
      </c>
      <c r="F164" s="23">
        <v>600000</v>
      </c>
      <c r="G164" s="23">
        <v>4000000</v>
      </c>
    </row>
    <row r="165" spans="1:7" s="28" customFormat="1" ht="33.75" customHeight="1" x14ac:dyDescent="0.2">
      <c r="A165" s="26" t="s">
        <v>321</v>
      </c>
      <c r="B165" s="48">
        <v>804</v>
      </c>
      <c r="C165" s="5" t="s">
        <v>318</v>
      </c>
      <c r="D165" s="4"/>
      <c r="E165" s="23">
        <f>E166</f>
        <v>135000</v>
      </c>
      <c r="F165" s="23">
        <f t="shared" ref="F165:G167" si="42">F166</f>
        <v>1834000</v>
      </c>
      <c r="G165" s="23">
        <f t="shared" si="42"/>
        <v>0</v>
      </c>
    </row>
    <row r="166" spans="1:7" s="28" customFormat="1" ht="35.25" customHeight="1" x14ac:dyDescent="0.2">
      <c r="A166" s="39" t="s">
        <v>277</v>
      </c>
      <c r="B166" s="48">
        <v>804</v>
      </c>
      <c r="C166" s="5" t="s">
        <v>319</v>
      </c>
      <c r="D166" s="4"/>
      <c r="E166" s="23">
        <f>E167</f>
        <v>135000</v>
      </c>
      <c r="F166" s="23">
        <f t="shared" si="42"/>
        <v>1834000</v>
      </c>
      <c r="G166" s="23">
        <f t="shared" si="42"/>
        <v>0</v>
      </c>
    </row>
    <row r="167" spans="1:7" s="28" customFormat="1" ht="35.25" customHeight="1" x14ac:dyDescent="0.25">
      <c r="A167" s="21" t="s">
        <v>39</v>
      </c>
      <c r="B167" s="48">
        <v>804</v>
      </c>
      <c r="C167" s="5" t="s">
        <v>319</v>
      </c>
      <c r="D167" s="4" t="s">
        <v>33</v>
      </c>
      <c r="E167" s="23">
        <f>E168</f>
        <v>135000</v>
      </c>
      <c r="F167" s="23">
        <f t="shared" si="42"/>
        <v>1834000</v>
      </c>
      <c r="G167" s="23">
        <f t="shared" si="42"/>
        <v>0</v>
      </c>
    </row>
    <row r="168" spans="1:7" s="28" customFormat="1" ht="36" customHeight="1" x14ac:dyDescent="0.25">
      <c r="A168" s="16" t="s">
        <v>27</v>
      </c>
      <c r="B168" s="48">
        <v>804</v>
      </c>
      <c r="C168" s="5" t="s">
        <v>319</v>
      </c>
      <c r="D168" s="4" t="s">
        <v>26</v>
      </c>
      <c r="E168" s="23">
        <v>135000</v>
      </c>
      <c r="F168" s="23">
        <v>1834000</v>
      </c>
      <c r="G168" s="23">
        <v>0</v>
      </c>
    </row>
    <row r="169" spans="1:7" s="28" customFormat="1" ht="57" customHeight="1" x14ac:dyDescent="0.2">
      <c r="A169" s="26" t="s">
        <v>322</v>
      </c>
      <c r="B169" s="48">
        <v>804</v>
      </c>
      <c r="C169" s="5" t="s">
        <v>316</v>
      </c>
      <c r="D169" s="4"/>
      <c r="E169" s="23">
        <f>E170</f>
        <v>8721668</v>
      </c>
      <c r="F169" s="23">
        <f t="shared" ref="F169:G171" si="43">F170</f>
        <v>5000000</v>
      </c>
      <c r="G169" s="23">
        <f t="shared" si="43"/>
        <v>0</v>
      </c>
    </row>
    <row r="170" spans="1:7" ht="100.5" customHeight="1" x14ac:dyDescent="0.2">
      <c r="A170" s="26" t="s">
        <v>320</v>
      </c>
      <c r="B170" s="48">
        <v>804</v>
      </c>
      <c r="C170" s="5" t="s">
        <v>317</v>
      </c>
      <c r="D170" s="4"/>
      <c r="E170" s="23">
        <f>E171</f>
        <v>8721668</v>
      </c>
      <c r="F170" s="23">
        <f t="shared" si="43"/>
        <v>5000000</v>
      </c>
      <c r="G170" s="23">
        <f t="shared" si="43"/>
        <v>0</v>
      </c>
    </row>
    <row r="171" spans="1:7" ht="36.75" customHeight="1" x14ac:dyDescent="0.25">
      <c r="A171" s="21" t="s">
        <v>39</v>
      </c>
      <c r="B171" s="48">
        <v>804</v>
      </c>
      <c r="C171" s="5" t="s">
        <v>317</v>
      </c>
      <c r="D171" s="4" t="s">
        <v>33</v>
      </c>
      <c r="E171" s="23">
        <f>E172</f>
        <v>8721668</v>
      </c>
      <c r="F171" s="23">
        <f t="shared" si="43"/>
        <v>5000000</v>
      </c>
      <c r="G171" s="23">
        <f t="shared" si="43"/>
        <v>0</v>
      </c>
    </row>
    <row r="172" spans="1:7" ht="33" customHeight="1" x14ac:dyDescent="0.25">
      <c r="A172" s="16" t="s">
        <v>27</v>
      </c>
      <c r="B172" s="48">
        <v>804</v>
      </c>
      <c r="C172" s="5" t="s">
        <v>317</v>
      </c>
      <c r="D172" s="4" t="s">
        <v>26</v>
      </c>
      <c r="E172" s="23">
        <v>8721668</v>
      </c>
      <c r="F172" s="23">
        <v>5000000</v>
      </c>
      <c r="G172" s="23">
        <v>0</v>
      </c>
    </row>
    <row r="173" spans="1:7" s="28" customFormat="1" ht="66.75" customHeight="1" x14ac:dyDescent="0.25">
      <c r="A173" s="20" t="s">
        <v>167</v>
      </c>
      <c r="B173" s="47">
        <v>804</v>
      </c>
      <c r="C173" s="8" t="s">
        <v>138</v>
      </c>
      <c r="D173" s="8"/>
      <c r="E173" s="22">
        <f>E174+E178</f>
        <v>10618505.880000001</v>
      </c>
      <c r="F173" s="22">
        <f t="shared" ref="F173:G173" si="44">F174+F178</f>
        <v>11595818</v>
      </c>
      <c r="G173" s="22">
        <f t="shared" si="44"/>
        <v>12095818</v>
      </c>
    </row>
    <row r="174" spans="1:7" ht="20.25" customHeight="1" x14ac:dyDescent="0.25">
      <c r="A174" s="17" t="s">
        <v>136</v>
      </c>
      <c r="B174" s="48">
        <v>804</v>
      </c>
      <c r="C174" s="9" t="s">
        <v>139</v>
      </c>
      <c r="D174" s="9"/>
      <c r="E174" s="23">
        <f t="shared" ref="E174:G176" si="45">E175</f>
        <v>10421505.880000001</v>
      </c>
      <c r="F174" s="23">
        <f t="shared" si="45"/>
        <v>11595818</v>
      </c>
      <c r="G174" s="23">
        <f t="shared" si="45"/>
        <v>11433018</v>
      </c>
    </row>
    <row r="175" spans="1:7" ht="15" customHeight="1" x14ac:dyDescent="0.25">
      <c r="A175" s="15" t="s">
        <v>43</v>
      </c>
      <c r="B175" s="48">
        <v>804</v>
      </c>
      <c r="C175" s="9" t="s">
        <v>140</v>
      </c>
      <c r="D175" s="9"/>
      <c r="E175" s="23">
        <f t="shared" si="45"/>
        <v>10421505.880000001</v>
      </c>
      <c r="F175" s="23">
        <f t="shared" si="45"/>
        <v>11595818</v>
      </c>
      <c r="G175" s="23">
        <f t="shared" si="45"/>
        <v>11433018</v>
      </c>
    </row>
    <row r="176" spans="1:7" s="28" customFormat="1" ht="30.75" customHeight="1" x14ac:dyDescent="0.25">
      <c r="A176" s="15" t="s">
        <v>46</v>
      </c>
      <c r="B176" s="48">
        <v>804</v>
      </c>
      <c r="C176" s="9" t="s">
        <v>140</v>
      </c>
      <c r="D176" s="9" t="s">
        <v>40</v>
      </c>
      <c r="E176" s="23">
        <f t="shared" si="45"/>
        <v>10421505.880000001</v>
      </c>
      <c r="F176" s="23">
        <f t="shared" si="45"/>
        <v>11595818</v>
      </c>
      <c r="G176" s="23">
        <f t="shared" si="45"/>
        <v>11433018</v>
      </c>
    </row>
    <row r="177" spans="1:7" ht="17.25" customHeight="1" x14ac:dyDescent="0.25">
      <c r="A177" s="15" t="s">
        <v>42</v>
      </c>
      <c r="B177" s="48">
        <v>804</v>
      </c>
      <c r="C177" s="9" t="s">
        <v>140</v>
      </c>
      <c r="D177" s="9" t="s">
        <v>41</v>
      </c>
      <c r="E177" s="23">
        <v>10421505.880000001</v>
      </c>
      <c r="F177" s="23">
        <v>11595818</v>
      </c>
      <c r="G177" s="23">
        <v>11433018</v>
      </c>
    </row>
    <row r="178" spans="1:7" ht="28.5" customHeight="1" x14ac:dyDescent="0.25">
      <c r="A178" s="17" t="s">
        <v>137</v>
      </c>
      <c r="B178" s="48">
        <v>804</v>
      </c>
      <c r="C178" s="9" t="s">
        <v>141</v>
      </c>
      <c r="D178" s="9"/>
      <c r="E178" s="23">
        <f t="shared" ref="E178:G180" si="46">E179</f>
        <v>197000</v>
      </c>
      <c r="F178" s="23">
        <f t="shared" si="46"/>
        <v>0</v>
      </c>
      <c r="G178" s="23">
        <f t="shared" si="46"/>
        <v>662800</v>
      </c>
    </row>
    <row r="179" spans="1:7" ht="18.75" customHeight="1" x14ac:dyDescent="0.25">
      <c r="A179" s="15" t="s">
        <v>43</v>
      </c>
      <c r="B179" s="48">
        <v>804</v>
      </c>
      <c r="C179" s="9" t="s">
        <v>142</v>
      </c>
      <c r="D179" s="9"/>
      <c r="E179" s="23">
        <f t="shared" si="46"/>
        <v>197000</v>
      </c>
      <c r="F179" s="23">
        <f t="shared" si="46"/>
        <v>0</v>
      </c>
      <c r="G179" s="23">
        <f t="shared" si="46"/>
        <v>662800</v>
      </c>
    </row>
    <row r="180" spans="1:7" ht="18" customHeight="1" x14ac:dyDescent="0.25">
      <c r="A180" s="15" t="s">
        <v>46</v>
      </c>
      <c r="B180" s="48">
        <v>804</v>
      </c>
      <c r="C180" s="9" t="s">
        <v>142</v>
      </c>
      <c r="D180" s="9" t="s">
        <v>40</v>
      </c>
      <c r="E180" s="23">
        <f t="shared" si="46"/>
        <v>197000</v>
      </c>
      <c r="F180" s="23">
        <f t="shared" si="46"/>
        <v>0</v>
      </c>
      <c r="G180" s="23">
        <f t="shared" si="46"/>
        <v>662800</v>
      </c>
    </row>
    <row r="181" spans="1:7" ht="18" customHeight="1" x14ac:dyDescent="0.25">
      <c r="A181" s="15" t="s">
        <v>42</v>
      </c>
      <c r="B181" s="48">
        <v>804</v>
      </c>
      <c r="C181" s="9" t="s">
        <v>142</v>
      </c>
      <c r="D181" s="9" t="s">
        <v>41</v>
      </c>
      <c r="E181" s="23">
        <v>197000</v>
      </c>
      <c r="F181" s="23">
        <v>0</v>
      </c>
      <c r="G181" s="23">
        <v>662800</v>
      </c>
    </row>
    <row r="182" spans="1:7" ht="95.25" customHeight="1" x14ac:dyDescent="0.25">
      <c r="A182" s="45" t="s">
        <v>279</v>
      </c>
      <c r="B182" s="47">
        <v>804</v>
      </c>
      <c r="C182" s="7" t="s">
        <v>280</v>
      </c>
      <c r="D182" s="3"/>
      <c r="E182" s="22">
        <f>E183+E193</f>
        <v>3500468</v>
      </c>
      <c r="F182" s="22">
        <f t="shared" ref="F182:G185" si="47">F183</f>
        <v>0</v>
      </c>
      <c r="G182" s="22">
        <f t="shared" si="47"/>
        <v>0</v>
      </c>
    </row>
    <row r="183" spans="1:7" ht="33.75" customHeight="1" x14ac:dyDescent="0.25">
      <c r="A183" s="16" t="s">
        <v>281</v>
      </c>
      <c r="B183" s="48">
        <v>804</v>
      </c>
      <c r="C183" s="5" t="s">
        <v>282</v>
      </c>
      <c r="D183" s="3"/>
      <c r="E183" s="23">
        <f>E184+E187+E190</f>
        <v>1865000</v>
      </c>
      <c r="F183" s="23">
        <f>F184</f>
        <v>0</v>
      </c>
      <c r="G183" s="23">
        <f>G184</f>
        <v>0</v>
      </c>
    </row>
    <row r="184" spans="1:7" ht="84.75" customHeight="1" x14ac:dyDescent="0.2">
      <c r="A184" s="134" t="s">
        <v>448</v>
      </c>
      <c r="B184" s="48">
        <v>804</v>
      </c>
      <c r="C184" s="5" t="s">
        <v>451</v>
      </c>
      <c r="D184" s="3"/>
      <c r="E184" s="23">
        <f>E185</f>
        <v>186500</v>
      </c>
      <c r="F184" s="23">
        <f t="shared" si="47"/>
        <v>0</v>
      </c>
      <c r="G184" s="23">
        <f t="shared" si="47"/>
        <v>0</v>
      </c>
    </row>
    <row r="185" spans="1:7" ht="33.75" customHeight="1" x14ac:dyDescent="0.25">
      <c r="A185" s="21" t="s">
        <v>39</v>
      </c>
      <c r="B185" s="48">
        <v>804</v>
      </c>
      <c r="C185" s="5" t="s">
        <v>451</v>
      </c>
      <c r="D185" s="4" t="s">
        <v>33</v>
      </c>
      <c r="E185" s="23">
        <f>E186</f>
        <v>186500</v>
      </c>
      <c r="F185" s="23">
        <f t="shared" si="47"/>
        <v>0</v>
      </c>
      <c r="G185" s="23">
        <f t="shared" si="47"/>
        <v>0</v>
      </c>
    </row>
    <row r="186" spans="1:7" ht="33.75" customHeight="1" x14ac:dyDescent="0.25">
      <c r="A186" s="16" t="s">
        <v>27</v>
      </c>
      <c r="B186" s="48">
        <v>804</v>
      </c>
      <c r="C186" s="5" t="s">
        <v>451</v>
      </c>
      <c r="D186" s="4" t="s">
        <v>26</v>
      </c>
      <c r="E186" s="23">
        <v>186500</v>
      </c>
      <c r="F186" s="23">
        <v>0</v>
      </c>
      <c r="G186" s="23">
        <v>0</v>
      </c>
    </row>
    <row r="187" spans="1:7" ht="81.75" customHeight="1" x14ac:dyDescent="0.2">
      <c r="A187" s="134" t="s">
        <v>449</v>
      </c>
      <c r="B187" s="48">
        <v>804</v>
      </c>
      <c r="C187" s="5" t="s">
        <v>452</v>
      </c>
      <c r="D187" s="4"/>
      <c r="E187" s="23">
        <f>E188</f>
        <v>1398750</v>
      </c>
      <c r="F187" s="23">
        <f>F190</f>
        <v>0</v>
      </c>
      <c r="G187" s="23">
        <f>G190</f>
        <v>0</v>
      </c>
    </row>
    <row r="188" spans="1:7" ht="33" customHeight="1" x14ac:dyDescent="0.25">
      <c r="A188" s="21" t="s">
        <v>39</v>
      </c>
      <c r="B188" s="48">
        <v>804</v>
      </c>
      <c r="C188" s="5" t="s">
        <v>452</v>
      </c>
      <c r="D188" s="4" t="s">
        <v>33</v>
      </c>
      <c r="E188" s="23">
        <f>E189</f>
        <v>1398750</v>
      </c>
      <c r="F188" s="23">
        <f t="shared" ref="F188:G188" si="48">F189</f>
        <v>1398750</v>
      </c>
      <c r="G188" s="23">
        <f t="shared" si="48"/>
        <v>1398750</v>
      </c>
    </row>
    <row r="189" spans="1:7" ht="31.5" customHeight="1" x14ac:dyDescent="0.25">
      <c r="A189" s="16" t="s">
        <v>27</v>
      </c>
      <c r="B189" s="48">
        <v>804</v>
      </c>
      <c r="C189" s="5" t="s">
        <v>452</v>
      </c>
      <c r="D189" s="4" t="s">
        <v>26</v>
      </c>
      <c r="E189" s="23">
        <v>1398750</v>
      </c>
      <c r="F189" s="23">
        <v>1398750</v>
      </c>
      <c r="G189" s="23">
        <v>1398750</v>
      </c>
    </row>
    <row r="190" spans="1:7" ht="85.5" customHeight="1" x14ac:dyDescent="0.2">
      <c r="A190" s="134" t="s">
        <v>450</v>
      </c>
      <c r="B190" s="48">
        <v>804</v>
      </c>
      <c r="C190" s="5" t="s">
        <v>453</v>
      </c>
      <c r="D190" s="4"/>
      <c r="E190" s="23">
        <f>E191</f>
        <v>279750</v>
      </c>
      <c r="F190" s="23">
        <f t="shared" ref="F190:G191" si="49">F191</f>
        <v>0</v>
      </c>
      <c r="G190" s="23">
        <f t="shared" si="49"/>
        <v>0</v>
      </c>
    </row>
    <row r="191" spans="1:7" ht="33.75" customHeight="1" x14ac:dyDescent="0.25">
      <c r="A191" s="21" t="s">
        <v>39</v>
      </c>
      <c r="B191" s="48">
        <v>804</v>
      </c>
      <c r="C191" s="5" t="s">
        <v>453</v>
      </c>
      <c r="D191" s="4" t="s">
        <v>33</v>
      </c>
      <c r="E191" s="23">
        <f>E192</f>
        <v>279750</v>
      </c>
      <c r="F191" s="23">
        <f t="shared" si="49"/>
        <v>0</v>
      </c>
      <c r="G191" s="23">
        <f t="shared" si="49"/>
        <v>0</v>
      </c>
    </row>
    <row r="192" spans="1:7" ht="30.75" customHeight="1" x14ac:dyDescent="0.25">
      <c r="A192" s="16" t="s">
        <v>27</v>
      </c>
      <c r="B192" s="48">
        <v>804</v>
      </c>
      <c r="C192" s="5" t="s">
        <v>453</v>
      </c>
      <c r="D192" s="4" t="s">
        <v>26</v>
      </c>
      <c r="E192" s="23">
        <v>279750</v>
      </c>
      <c r="F192" s="23">
        <v>0</v>
      </c>
      <c r="G192" s="23">
        <v>0</v>
      </c>
    </row>
    <row r="193" spans="1:7" ht="32.25" customHeight="1" x14ac:dyDescent="0.2">
      <c r="A193" s="78" t="s">
        <v>329</v>
      </c>
      <c r="B193" s="48">
        <v>804</v>
      </c>
      <c r="C193" s="5" t="s">
        <v>328</v>
      </c>
      <c r="D193" s="4"/>
      <c r="E193" s="23">
        <f>E194+E197+E200</f>
        <v>1635468</v>
      </c>
      <c r="F193" s="23">
        <f t="shared" ref="F193:G193" si="50">F200</f>
        <v>0</v>
      </c>
      <c r="G193" s="23">
        <f t="shared" si="50"/>
        <v>0</v>
      </c>
    </row>
    <row r="194" spans="1:7" ht="81.75" customHeight="1" x14ac:dyDescent="0.2">
      <c r="A194" s="134" t="s">
        <v>448</v>
      </c>
      <c r="B194" s="48">
        <v>804</v>
      </c>
      <c r="C194" s="5" t="s">
        <v>454</v>
      </c>
      <c r="D194" s="3"/>
      <c r="E194" s="23">
        <f>E195</f>
        <v>325050</v>
      </c>
      <c r="F194" s="23">
        <f t="shared" ref="F194:G195" si="51">F195</f>
        <v>0</v>
      </c>
      <c r="G194" s="23">
        <f t="shared" si="51"/>
        <v>0</v>
      </c>
    </row>
    <row r="195" spans="1:7" ht="30.75" customHeight="1" x14ac:dyDescent="0.25">
      <c r="A195" s="21" t="s">
        <v>39</v>
      </c>
      <c r="B195" s="48">
        <v>804</v>
      </c>
      <c r="C195" s="5" t="s">
        <v>454</v>
      </c>
      <c r="D195" s="4" t="s">
        <v>33</v>
      </c>
      <c r="E195" s="23">
        <f>E196</f>
        <v>325050</v>
      </c>
      <c r="F195" s="23">
        <f t="shared" si="51"/>
        <v>0</v>
      </c>
      <c r="G195" s="23">
        <f t="shared" si="51"/>
        <v>0</v>
      </c>
    </row>
    <row r="196" spans="1:7" ht="33" customHeight="1" x14ac:dyDescent="0.25">
      <c r="A196" s="16" t="s">
        <v>27</v>
      </c>
      <c r="B196" s="48">
        <v>804</v>
      </c>
      <c r="C196" s="5" t="s">
        <v>454</v>
      </c>
      <c r="D196" s="4" t="s">
        <v>26</v>
      </c>
      <c r="E196" s="23">
        <v>325050</v>
      </c>
      <c r="F196" s="23">
        <v>0</v>
      </c>
      <c r="G196" s="23">
        <v>0</v>
      </c>
    </row>
    <row r="197" spans="1:7" ht="33" customHeight="1" x14ac:dyDescent="0.2">
      <c r="A197" s="134" t="s">
        <v>449</v>
      </c>
      <c r="B197" s="48">
        <v>804</v>
      </c>
      <c r="C197" s="5" t="s">
        <v>455</v>
      </c>
      <c r="D197" s="4"/>
      <c r="E197" s="23">
        <f>E198</f>
        <v>1092015</v>
      </c>
      <c r="F197" s="23">
        <f>F200</f>
        <v>0</v>
      </c>
      <c r="G197" s="23">
        <f>G200</f>
        <v>0</v>
      </c>
    </row>
    <row r="198" spans="1:7" ht="31.5" customHeight="1" x14ac:dyDescent="0.25">
      <c r="A198" s="21" t="s">
        <v>39</v>
      </c>
      <c r="B198" s="48">
        <v>804</v>
      </c>
      <c r="C198" s="5" t="s">
        <v>455</v>
      </c>
      <c r="D198" s="4" t="s">
        <v>33</v>
      </c>
      <c r="E198" s="23">
        <f>E199</f>
        <v>1092015</v>
      </c>
      <c r="F198" s="23">
        <f t="shared" ref="F198:G198" si="52">F199</f>
        <v>1398750</v>
      </c>
      <c r="G198" s="23">
        <f t="shared" si="52"/>
        <v>1398750</v>
      </c>
    </row>
    <row r="199" spans="1:7" ht="30" customHeight="1" x14ac:dyDescent="0.25">
      <c r="A199" s="16" t="s">
        <v>27</v>
      </c>
      <c r="B199" s="48">
        <v>804</v>
      </c>
      <c r="C199" s="5" t="s">
        <v>455</v>
      </c>
      <c r="D199" s="4" t="s">
        <v>26</v>
      </c>
      <c r="E199" s="23">
        <v>1092015</v>
      </c>
      <c r="F199" s="23">
        <v>1398750</v>
      </c>
      <c r="G199" s="23">
        <v>1398750</v>
      </c>
    </row>
    <row r="200" spans="1:7" ht="30.75" customHeight="1" x14ac:dyDescent="0.2">
      <c r="A200" s="134" t="s">
        <v>450</v>
      </c>
      <c r="B200" s="48">
        <v>804</v>
      </c>
      <c r="C200" s="5" t="s">
        <v>456</v>
      </c>
      <c r="D200" s="4"/>
      <c r="E200" s="23">
        <f>E201</f>
        <v>218403</v>
      </c>
      <c r="F200" s="23">
        <f t="shared" ref="F200:G201" si="53">F201</f>
        <v>0</v>
      </c>
      <c r="G200" s="23">
        <f t="shared" si="53"/>
        <v>0</v>
      </c>
    </row>
    <row r="201" spans="1:7" ht="30.75" customHeight="1" x14ac:dyDescent="0.25">
      <c r="A201" s="21" t="s">
        <v>39</v>
      </c>
      <c r="B201" s="48">
        <v>804</v>
      </c>
      <c r="C201" s="5" t="s">
        <v>456</v>
      </c>
      <c r="D201" s="4" t="s">
        <v>33</v>
      </c>
      <c r="E201" s="23">
        <f>E202</f>
        <v>218403</v>
      </c>
      <c r="F201" s="23">
        <f t="shared" si="53"/>
        <v>0</v>
      </c>
      <c r="G201" s="23">
        <f t="shared" si="53"/>
        <v>0</v>
      </c>
    </row>
    <row r="202" spans="1:7" ht="30" customHeight="1" x14ac:dyDescent="0.25">
      <c r="A202" s="16" t="s">
        <v>27</v>
      </c>
      <c r="B202" s="48">
        <v>804</v>
      </c>
      <c r="C202" s="5" t="s">
        <v>456</v>
      </c>
      <c r="D202" s="4" t="s">
        <v>26</v>
      </c>
      <c r="E202" s="23">
        <v>218403</v>
      </c>
      <c r="F202" s="23">
        <v>0</v>
      </c>
      <c r="G202" s="23">
        <v>0</v>
      </c>
    </row>
    <row r="203" spans="1:7" ht="31.5" customHeight="1" x14ac:dyDescent="0.25">
      <c r="A203" s="45" t="s">
        <v>145</v>
      </c>
      <c r="B203" s="47">
        <v>804</v>
      </c>
      <c r="C203" s="12" t="s">
        <v>148</v>
      </c>
      <c r="D203" s="3"/>
      <c r="E203" s="22">
        <f>E204</f>
        <v>844692.16</v>
      </c>
      <c r="F203" s="22">
        <f t="shared" ref="F203:G204" si="54">F204</f>
        <v>780357.63</v>
      </c>
      <c r="G203" s="22">
        <f t="shared" si="54"/>
        <v>805809.5</v>
      </c>
    </row>
    <row r="204" spans="1:7" ht="32.25" customHeight="1" x14ac:dyDescent="0.25">
      <c r="A204" s="16" t="s">
        <v>146</v>
      </c>
      <c r="B204" s="48">
        <v>804</v>
      </c>
      <c r="C204" s="11" t="s">
        <v>149</v>
      </c>
      <c r="D204" s="4"/>
      <c r="E204" s="23">
        <f>E205</f>
        <v>844692.16</v>
      </c>
      <c r="F204" s="23">
        <f t="shared" si="54"/>
        <v>780357.63</v>
      </c>
      <c r="G204" s="23">
        <f t="shared" si="54"/>
        <v>805809.5</v>
      </c>
    </row>
    <row r="205" spans="1:7" ht="33" customHeight="1" x14ac:dyDescent="0.25">
      <c r="A205" s="16" t="s">
        <v>147</v>
      </c>
      <c r="B205" s="48">
        <v>804</v>
      </c>
      <c r="C205" s="11" t="s">
        <v>150</v>
      </c>
      <c r="D205" s="11"/>
      <c r="E205" s="23">
        <f>E206+E208</f>
        <v>844692.16</v>
      </c>
      <c r="F205" s="23">
        <f t="shared" ref="F205:G205" si="55">F206+F208</f>
        <v>780357.63</v>
      </c>
      <c r="G205" s="23">
        <f t="shared" si="55"/>
        <v>805809.5</v>
      </c>
    </row>
    <row r="206" spans="1:7" ht="80.25" customHeight="1" x14ac:dyDescent="0.25">
      <c r="A206" s="16" t="s">
        <v>24</v>
      </c>
      <c r="B206" s="48">
        <v>804</v>
      </c>
      <c r="C206" s="11" t="s">
        <v>150</v>
      </c>
      <c r="D206" s="11" t="s">
        <v>25</v>
      </c>
      <c r="E206" s="23">
        <f>E207</f>
        <v>829288.56</v>
      </c>
      <c r="F206" s="23">
        <f t="shared" ref="F206:G206" si="56">F207</f>
        <v>760076.48</v>
      </c>
      <c r="G206" s="23">
        <f t="shared" si="56"/>
        <v>760076.48</v>
      </c>
    </row>
    <row r="207" spans="1:7" ht="30.75" customHeight="1" x14ac:dyDescent="0.25">
      <c r="A207" s="16" t="s">
        <v>30</v>
      </c>
      <c r="B207" s="48">
        <v>804</v>
      </c>
      <c r="C207" s="11" t="s">
        <v>150</v>
      </c>
      <c r="D207" s="11" t="s">
        <v>31</v>
      </c>
      <c r="E207" s="23">
        <v>829288.56</v>
      </c>
      <c r="F207" s="23">
        <v>760076.48</v>
      </c>
      <c r="G207" s="23">
        <v>760076.48</v>
      </c>
    </row>
    <row r="208" spans="1:7" ht="32.25" customHeight="1" x14ac:dyDescent="0.25">
      <c r="A208" s="16" t="s">
        <v>39</v>
      </c>
      <c r="B208" s="48">
        <v>804</v>
      </c>
      <c r="C208" s="11" t="s">
        <v>150</v>
      </c>
      <c r="D208" s="11" t="s">
        <v>33</v>
      </c>
      <c r="E208" s="23">
        <f>E209</f>
        <v>15403.6</v>
      </c>
      <c r="F208" s="23">
        <f t="shared" ref="F208:G208" si="57">F209</f>
        <v>20281.150000000001</v>
      </c>
      <c r="G208" s="23">
        <f t="shared" si="57"/>
        <v>45733.02</v>
      </c>
    </row>
    <row r="209" spans="1:7" ht="30.75" customHeight="1" x14ac:dyDescent="0.25">
      <c r="A209" s="16" t="s">
        <v>27</v>
      </c>
      <c r="B209" s="48">
        <v>804</v>
      </c>
      <c r="C209" s="11" t="s">
        <v>150</v>
      </c>
      <c r="D209" s="11" t="s">
        <v>26</v>
      </c>
      <c r="E209" s="23">
        <v>15403.6</v>
      </c>
      <c r="F209" s="23">
        <v>20281.150000000001</v>
      </c>
      <c r="G209" s="23">
        <v>45733.02</v>
      </c>
    </row>
    <row r="210" spans="1:7" ht="32.25" customHeight="1" x14ac:dyDescent="0.25">
      <c r="A210" s="18" t="s">
        <v>21</v>
      </c>
      <c r="B210" s="47">
        <v>804</v>
      </c>
      <c r="C210" s="7" t="s">
        <v>47</v>
      </c>
      <c r="D210" s="7"/>
      <c r="E210" s="22">
        <f>E211+E225+E229+E233+E239</f>
        <v>4741193.3</v>
      </c>
      <c r="F210" s="22">
        <f>F211+F225+F229+F233</f>
        <v>3468198</v>
      </c>
      <c r="G210" s="22">
        <f>G211+G225+G229+G233</f>
        <v>3368198</v>
      </c>
    </row>
    <row r="211" spans="1:7" ht="21.75" customHeight="1" x14ac:dyDescent="0.2">
      <c r="A211" s="27" t="s">
        <v>22</v>
      </c>
      <c r="B211" s="48">
        <v>804</v>
      </c>
      <c r="C211" s="4" t="s">
        <v>48</v>
      </c>
      <c r="D211" s="4"/>
      <c r="E211" s="23">
        <f>E212+E215+E218+E222</f>
        <v>1723763.3</v>
      </c>
      <c r="F211" s="23">
        <f>F212+F215+F218+F222</f>
        <v>987413</v>
      </c>
      <c r="G211" s="23">
        <f>G212+G215+G218+G222</f>
        <v>687413</v>
      </c>
    </row>
    <row r="212" spans="1:7" ht="18.75" customHeight="1" x14ac:dyDescent="0.25">
      <c r="A212" s="17" t="s">
        <v>4</v>
      </c>
      <c r="B212" s="48">
        <v>804</v>
      </c>
      <c r="C212" s="4" t="s">
        <v>76</v>
      </c>
      <c r="D212" s="4"/>
      <c r="E212" s="23">
        <f>E213</f>
        <v>645852.80000000005</v>
      </c>
      <c r="F212" s="23">
        <f t="shared" ref="F212:G212" si="58">F213</f>
        <v>645852.80000000005</v>
      </c>
      <c r="G212" s="23">
        <f t="shared" si="58"/>
        <v>645852.80000000005</v>
      </c>
    </row>
    <row r="213" spans="1:7" s="28" customFormat="1" ht="79.5" customHeight="1" x14ac:dyDescent="0.25">
      <c r="A213" s="16" t="s">
        <v>24</v>
      </c>
      <c r="B213" s="48">
        <v>804</v>
      </c>
      <c r="C213" s="4" t="s">
        <v>76</v>
      </c>
      <c r="D213" s="4" t="s">
        <v>25</v>
      </c>
      <c r="E213" s="23">
        <f>E214</f>
        <v>645852.80000000005</v>
      </c>
      <c r="F213" s="23">
        <f>F214</f>
        <v>645852.80000000005</v>
      </c>
      <c r="G213" s="23">
        <f>G214</f>
        <v>645852.80000000005</v>
      </c>
    </row>
    <row r="214" spans="1:7" ht="31.5" customHeight="1" x14ac:dyDescent="0.25">
      <c r="A214" s="16" t="s">
        <v>30</v>
      </c>
      <c r="B214" s="48">
        <v>804</v>
      </c>
      <c r="C214" s="4" t="s">
        <v>76</v>
      </c>
      <c r="D214" s="4" t="s">
        <v>31</v>
      </c>
      <c r="E214" s="23">
        <v>645852.80000000005</v>
      </c>
      <c r="F214" s="23">
        <v>645852.80000000005</v>
      </c>
      <c r="G214" s="23">
        <v>645852.80000000005</v>
      </c>
    </row>
    <row r="215" spans="1:7" ht="48" customHeight="1" x14ac:dyDescent="0.25">
      <c r="A215" s="16" t="s">
        <v>157</v>
      </c>
      <c r="B215" s="48">
        <v>804</v>
      </c>
      <c r="C215" s="4" t="s">
        <v>154</v>
      </c>
      <c r="D215" s="4"/>
      <c r="E215" s="23">
        <f t="shared" ref="E215:F216" si="59">E216</f>
        <v>0</v>
      </c>
      <c r="F215" s="23">
        <f t="shared" si="59"/>
        <v>300000</v>
      </c>
      <c r="G215" s="23">
        <f>G216</f>
        <v>0</v>
      </c>
    </row>
    <row r="216" spans="1:7" ht="21" customHeight="1" x14ac:dyDescent="0.25">
      <c r="A216" s="16" t="s">
        <v>28</v>
      </c>
      <c r="B216" s="48">
        <v>804</v>
      </c>
      <c r="C216" s="4" t="s">
        <v>154</v>
      </c>
      <c r="D216" s="4" t="s">
        <v>32</v>
      </c>
      <c r="E216" s="23">
        <f t="shared" si="59"/>
        <v>0</v>
      </c>
      <c r="F216" s="23">
        <f t="shared" si="59"/>
        <v>300000</v>
      </c>
      <c r="G216" s="23">
        <f>G217</f>
        <v>0</v>
      </c>
    </row>
    <row r="217" spans="1:7" ht="16.5" customHeight="1" x14ac:dyDescent="0.25">
      <c r="A217" s="16" t="s">
        <v>156</v>
      </c>
      <c r="B217" s="48">
        <v>804</v>
      </c>
      <c r="C217" s="4" t="s">
        <v>154</v>
      </c>
      <c r="D217" s="4" t="s">
        <v>155</v>
      </c>
      <c r="E217" s="23">
        <v>0</v>
      </c>
      <c r="F217" s="23">
        <v>300000</v>
      </c>
      <c r="G217" s="23">
        <v>0</v>
      </c>
    </row>
    <row r="218" spans="1:7" ht="20.25" customHeight="1" x14ac:dyDescent="0.25">
      <c r="A218" s="15" t="s">
        <v>11</v>
      </c>
      <c r="B218" s="48">
        <v>804</v>
      </c>
      <c r="C218" s="4" t="s">
        <v>188</v>
      </c>
      <c r="D218" s="4"/>
      <c r="E218" s="23">
        <f>E219</f>
        <v>1036350.3</v>
      </c>
      <c r="F218" s="23">
        <f t="shared" ref="F218:G219" si="60">F219</f>
        <v>0</v>
      </c>
      <c r="G218" s="23">
        <f t="shared" si="60"/>
        <v>0</v>
      </c>
    </row>
    <row r="219" spans="1:7" ht="17.25" customHeight="1" x14ac:dyDescent="0.25">
      <c r="A219" s="19" t="s">
        <v>28</v>
      </c>
      <c r="B219" s="48">
        <v>804</v>
      </c>
      <c r="C219" s="4" t="s">
        <v>188</v>
      </c>
      <c r="D219" s="4" t="s">
        <v>32</v>
      </c>
      <c r="E219" s="23">
        <f>E220+E221</f>
        <v>1036350.3</v>
      </c>
      <c r="F219" s="23">
        <f t="shared" si="60"/>
        <v>0</v>
      </c>
      <c r="G219" s="23">
        <f t="shared" si="60"/>
        <v>0</v>
      </c>
    </row>
    <row r="220" spans="1:7" ht="18.75" customHeight="1" x14ac:dyDescent="0.25">
      <c r="A220" s="19" t="s">
        <v>55</v>
      </c>
      <c r="B220" s="48">
        <v>804</v>
      </c>
      <c r="C220" s="4" t="s">
        <v>188</v>
      </c>
      <c r="D220" s="4" t="s">
        <v>56</v>
      </c>
      <c r="E220" s="23">
        <v>1000000</v>
      </c>
      <c r="F220" s="23">
        <v>0</v>
      </c>
      <c r="G220" s="23">
        <v>0</v>
      </c>
    </row>
    <row r="221" spans="1:7" ht="18.75" customHeight="1" x14ac:dyDescent="0.25">
      <c r="A221" s="15" t="s">
        <v>5</v>
      </c>
      <c r="B221" s="48">
        <v>804</v>
      </c>
      <c r="C221" s="4" t="s">
        <v>188</v>
      </c>
      <c r="D221" s="4" t="s">
        <v>6</v>
      </c>
      <c r="E221" s="23">
        <v>36350.300000000003</v>
      </c>
      <c r="F221" s="23">
        <v>0</v>
      </c>
      <c r="G221" s="23">
        <v>0</v>
      </c>
    </row>
    <row r="222" spans="1:7" ht="30" customHeight="1" x14ac:dyDescent="0.25">
      <c r="A222" s="15" t="s">
        <v>249</v>
      </c>
      <c r="B222" s="48">
        <v>804</v>
      </c>
      <c r="C222" s="4" t="s">
        <v>283</v>
      </c>
      <c r="D222" s="4"/>
      <c r="E222" s="23">
        <f>E223</f>
        <v>41560.199999999997</v>
      </c>
      <c r="F222" s="23">
        <f>F223</f>
        <v>41560.199999999997</v>
      </c>
      <c r="G222" s="23">
        <f>G223</f>
        <v>41560.199999999997</v>
      </c>
    </row>
    <row r="223" spans="1:7" ht="31.5" customHeight="1" x14ac:dyDescent="0.25">
      <c r="A223" s="16" t="s">
        <v>39</v>
      </c>
      <c r="B223" s="48">
        <v>804</v>
      </c>
      <c r="C223" s="4" t="s">
        <v>283</v>
      </c>
      <c r="D223" s="4" t="s">
        <v>284</v>
      </c>
      <c r="E223" s="23">
        <f>E224</f>
        <v>41560.199999999997</v>
      </c>
      <c r="F223" s="23">
        <f t="shared" ref="F223:G223" si="61">F224</f>
        <v>41560.199999999997</v>
      </c>
      <c r="G223" s="23">
        <f t="shared" si="61"/>
        <v>41560.199999999997</v>
      </c>
    </row>
    <row r="224" spans="1:7" ht="33.75" customHeight="1" x14ac:dyDescent="0.25">
      <c r="A224" s="16" t="s">
        <v>27</v>
      </c>
      <c r="B224" s="48">
        <v>804</v>
      </c>
      <c r="C224" s="4" t="s">
        <v>283</v>
      </c>
      <c r="D224" s="4" t="s">
        <v>26</v>
      </c>
      <c r="E224" s="23">
        <v>41560.199999999997</v>
      </c>
      <c r="F224" s="23">
        <v>41560.199999999997</v>
      </c>
      <c r="G224" s="23">
        <v>41560.199999999997</v>
      </c>
    </row>
    <row r="225" spans="1:7" ht="62.25" customHeight="1" x14ac:dyDescent="0.25">
      <c r="A225" s="14" t="s">
        <v>153</v>
      </c>
      <c r="B225" s="48">
        <v>804</v>
      </c>
      <c r="C225" s="4" t="s">
        <v>151</v>
      </c>
      <c r="D225" s="4"/>
      <c r="E225" s="23">
        <f>E226</f>
        <v>4500</v>
      </c>
      <c r="F225" s="23">
        <f t="shared" ref="F225:G227" si="62">F226</f>
        <v>4500</v>
      </c>
      <c r="G225" s="23">
        <f t="shared" si="62"/>
        <v>4500</v>
      </c>
    </row>
    <row r="226" spans="1:7" ht="49.5" customHeight="1" x14ac:dyDescent="0.25">
      <c r="A226" s="15" t="s">
        <v>70</v>
      </c>
      <c r="B226" s="48">
        <v>804</v>
      </c>
      <c r="C226" s="4" t="s">
        <v>152</v>
      </c>
      <c r="D226" s="4"/>
      <c r="E226" s="23">
        <f>E227</f>
        <v>4500</v>
      </c>
      <c r="F226" s="23">
        <f t="shared" si="62"/>
        <v>4500</v>
      </c>
      <c r="G226" s="23">
        <f t="shared" si="62"/>
        <v>4500</v>
      </c>
    </row>
    <row r="227" spans="1:7" ht="19.5" customHeight="1" x14ac:dyDescent="0.25">
      <c r="A227" s="37" t="s">
        <v>72</v>
      </c>
      <c r="B227" s="48">
        <v>804</v>
      </c>
      <c r="C227" s="4" t="s">
        <v>152</v>
      </c>
      <c r="D227" s="4" t="s">
        <v>71</v>
      </c>
      <c r="E227" s="23">
        <f>E228</f>
        <v>4500</v>
      </c>
      <c r="F227" s="23">
        <f t="shared" si="62"/>
        <v>4500</v>
      </c>
      <c r="G227" s="23">
        <f t="shared" si="62"/>
        <v>4500</v>
      </c>
    </row>
    <row r="228" spans="1:7" ht="17.25" customHeight="1" x14ac:dyDescent="0.25">
      <c r="A228" s="37" t="s">
        <v>73</v>
      </c>
      <c r="B228" s="48">
        <v>804</v>
      </c>
      <c r="C228" s="4" t="s">
        <v>152</v>
      </c>
      <c r="D228" s="4" t="s">
        <v>69</v>
      </c>
      <c r="E228" s="23">
        <v>4500</v>
      </c>
      <c r="F228" s="23">
        <v>4500</v>
      </c>
      <c r="G228" s="23">
        <v>4500</v>
      </c>
    </row>
    <row r="229" spans="1:7" ht="19.5" customHeight="1" x14ac:dyDescent="0.2">
      <c r="A229" s="33" t="s">
        <v>65</v>
      </c>
      <c r="B229" s="48">
        <v>804</v>
      </c>
      <c r="C229" s="5" t="s">
        <v>66</v>
      </c>
      <c r="D229" s="5"/>
      <c r="E229" s="23">
        <f t="shared" ref="E229:G231" si="63">E230</f>
        <v>2176285</v>
      </c>
      <c r="F229" s="23">
        <f t="shared" si="63"/>
        <v>2176285</v>
      </c>
      <c r="G229" s="23">
        <f t="shared" si="63"/>
        <v>2176285</v>
      </c>
    </row>
    <row r="230" spans="1:7" ht="29.25" customHeight="1" x14ac:dyDescent="0.25">
      <c r="A230" s="58" t="s">
        <v>67</v>
      </c>
      <c r="B230" s="48">
        <v>804</v>
      </c>
      <c r="C230" s="5" t="s">
        <v>168</v>
      </c>
      <c r="D230" s="5"/>
      <c r="E230" s="23">
        <f t="shared" si="63"/>
        <v>2176285</v>
      </c>
      <c r="F230" s="23">
        <f t="shared" si="63"/>
        <v>2176285</v>
      </c>
      <c r="G230" s="23">
        <f t="shared" si="63"/>
        <v>2176285</v>
      </c>
    </row>
    <row r="231" spans="1:7" ht="36" customHeight="1" x14ac:dyDescent="0.2">
      <c r="A231" s="34" t="s">
        <v>39</v>
      </c>
      <c r="B231" s="48">
        <v>804</v>
      </c>
      <c r="C231" s="5" t="s">
        <v>168</v>
      </c>
      <c r="D231" s="4" t="s">
        <v>33</v>
      </c>
      <c r="E231" s="23">
        <f t="shared" si="63"/>
        <v>2176285</v>
      </c>
      <c r="F231" s="23">
        <f t="shared" si="63"/>
        <v>2176285</v>
      </c>
      <c r="G231" s="23">
        <f t="shared" si="63"/>
        <v>2176285</v>
      </c>
    </row>
    <row r="232" spans="1:7" ht="32.25" customHeight="1" x14ac:dyDescent="0.2">
      <c r="A232" s="26" t="s">
        <v>27</v>
      </c>
      <c r="B232" s="48">
        <v>804</v>
      </c>
      <c r="C232" s="5" t="s">
        <v>168</v>
      </c>
      <c r="D232" s="4" t="s">
        <v>26</v>
      </c>
      <c r="E232" s="23">
        <v>2176285</v>
      </c>
      <c r="F232" s="23">
        <v>2176285</v>
      </c>
      <c r="G232" s="23">
        <v>2176285</v>
      </c>
    </row>
    <row r="233" spans="1:7" ht="19.5" customHeight="1" x14ac:dyDescent="0.25">
      <c r="A233" s="19" t="s">
        <v>8</v>
      </c>
      <c r="B233" s="48">
        <v>804</v>
      </c>
      <c r="C233" s="6" t="s">
        <v>52</v>
      </c>
      <c r="D233" s="10"/>
      <c r="E233" s="23">
        <f>E234</f>
        <v>36645</v>
      </c>
      <c r="F233" s="23">
        <f>F234</f>
        <v>300000</v>
      </c>
      <c r="G233" s="23">
        <f>G234</f>
        <v>500000</v>
      </c>
    </row>
    <row r="234" spans="1:7" ht="33" customHeight="1" x14ac:dyDescent="0.25">
      <c r="A234" s="19" t="s">
        <v>9</v>
      </c>
      <c r="B234" s="48">
        <v>804</v>
      </c>
      <c r="C234" s="6" t="s">
        <v>53</v>
      </c>
      <c r="D234" s="10"/>
      <c r="E234" s="23">
        <f>E236</f>
        <v>36645</v>
      </c>
      <c r="F234" s="23">
        <f>F236</f>
        <v>300000</v>
      </c>
      <c r="G234" s="23">
        <f>G236</f>
        <v>500000</v>
      </c>
    </row>
    <row r="235" spans="1:7" ht="17.25" customHeight="1" x14ac:dyDescent="0.25">
      <c r="A235" s="19" t="s">
        <v>28</v>
      </c>
      <c r="B235" s="48">
        <v>804</v>
      </c>
      <c r="C235" s="6" t="s">
        <v>53</v>
      </c>
      <c r="D235" s="10">
        <v>800</v>
      </c>
      <c r="E235" s="23">
        <f>E236</f>
        <v>36645</v>
      </c>
      <c r="F235" s="23">
        <f>F236</f>
        <v>300000</v>
      </c>
      <c r="G235" s="23">
        <f>G236</f>
        <v>500000</v>
      </c>
    </row>
    <row r="236" spans="1:7" ht="17.25" customHeight="1" x14ac:dyDescent="0.25">
      <c r="A236" s="19" t="s">
        <v>10</v>
      </c>
      <c r="B236" s="48">
        <v>804</v>
      </c>
      <c r="C236" s="6" t="s">
        <v>53</v>
      </c>
      <c r="D236" s="10">
        <v>870</v>
      </c>
      <c r="E236" s="23">
        <v>36645</v>
      </c>
      <c r="F236" s="23">
        <v>300000</v>
      </c>
      <c r="G236" s="23">
        <v>500000</v>
      </c>
    </row>
    <row r="237" spans="1:7" ht="22.5" customHeight="1" x14ac:dyDescent="0.2">
      <c r="A237" s="75" t="s">
        <v>324</v>
      </c>
      <c r="B237" s="48">
        <v>804</v>
      </c>
      <c r="C237" s="6" t="s">
        <v>325</v>
      </c>
      <c r="D237" s="10"/>
      <c r="E237" s="23">
        <f>E238</f>
        <v>800000</v>
      </c>
      <c r="F237" s="23">
        <f t="shared" ref="F237:G239" si="64">F238</f>
        <v>0</v>
      </c>
      <c r="G237" s="23">
        <f t="shared" si="64"/>
        <v>0</v>
      </c>
    </row>
    <row r="238" spans="1:7" ht="30.75" customHeight="1" x14ac:dyDescent="0.25">
      <c r="A238" s="76" t="s">
        <v>326</v>
      </c>
      <c r="B238" s="48">
        <v>804</v>
      </c>
      <c r="C238" s="6" t="s">
        <v>327</v>
      </c>
      <c r="D238" s="10"/>
      <c r="E238" s="23">
        <f>E239</f>
        <v>800000</v>
      </c>
      <c r="F238" s="23">
        <f t="shared" si="64"/>
        <v>0</v>
      </c>
      <c r="G238" s="23">
        <f t="shared" si="64"/>
        <v>0</v>
      </c>
    </row>
    <row r="239" spans="1:7" ht="19.5" customHeight="1" x14ac:dyDescent="0.2">
      <c r="A239" s="77" t="s">
        <v>72</v>
      </c>
      <c r="B239" s="48">
        <v>804</v>
      </c>
      <c r="C239" s="6" t="s">
        <v>327</v>
      </c>
      <c r="D239" s="10">
        <v>500</v>
      </c>
      <c r="E239" s="23">
        <f>E240</f>
        <v>800000</v>
      </c>
      <c r="F239" s="23">
        <f t="shared" si="64"/>
        <v>0</v>
      </c>
      <c r="G239" s="23">
        <f t="shared" si="64"/>
        <v>0</v>
      </c>
    </row>
    <row r="240" spans="1:7" ht="19.5" customHeight="1" x14ac:dyDescent="0.2">
      <c r="A240" s="77" t="s">
        <v>73</v>
      </c>
      <c r="B240" s="48">
        <v>804</v>
      </c>
      <c r="C240" s="6" t="s">
        <v>327</v>
      </c>
      <c r="D240" s="10">
        <v>540</v>
      </c>
      <c r="E240" s="23">
        <v>800000</v>
      </c>
      <c r="F240" s="23">
        <v>0</v>
      </c>
      <c r="G240" s="23">
        <v>0</v>
      </c>
    </row>
    <row r="241" spans="1:8" ht="16.5" x14ac:dyDescent="0.25">
      <c r="A241" s="173" t="s">
        <v>82</v>
      </c>
      <c r="B241" s="174"/>
      <c r="C241" s="174"/>
      <c r="D241" s="175"/>
      <c r="E241" s="22">
        <v>0</v>
      </c>
      <c r="F241" s="22">
        <v>2247000</v>
      </c>
      <c r="G241" s="22">
        <v>4640000</v>
      </c>
    </row>
    <row r="242" spans="1:8" ht="16.5" x14ac:dyDescent="0.25">
      <c r="A242" s="173" t="s">
        <v>23</v>
      </c>
      <c r="B242" s="174"/>
      <c r="C242" s="174"/>
      <c r="D242" s="175"/>
      <c r="E242" s="59">
        <f>E210+E173+E156+E142+E133+E112+E107+E97+E92+E16+E203+E117+E241+E182</f>
        <v>116936517.29000001</v>
      </c>
      <c r="F242" s="59">
        <f t="shared" ref="F242:G242" si="65">F210+F173+F156+F142+F133+F112+F107+F97+F92+F16+F203+F117+F241+F182</f>
        <v>120036447.34999999</v>
      </c>
      <c r="G242" s="59">
        <f t="shared" si="65"/>
        <v>93718164.939999998</v>
      </c>
    </row>
    <row r="243" spans="1:8" ht="16.5" x14ac:dyDescent="0.25">
      <c r="D243" s="30"/>
      <c r="E243" s="50"/>
      <c r="F243" s="51"/>
      <c r="G243" s="51"/>
      <c r="H243" s="30"/>
    </row>
    <row r="244" spans="1:8" ht="16.5" x14ac:dyDescent="0.25">
      <c r="D244" s="30"/>
      <c r="E244" s="50"/>
      <c r="F244" s="51"/>
      <c r="G244" s="51"/>
      <c r="H244" s="30"/>
    </row>
    <row r="245" spans="1:8" ht="16.5" x14ac:dyDescent="0.25">
      <c r="D245" s="30"/>
      <c r="E245" s="50"/>
      <c r="F245" s="50"/>
      <c r="G245" s="50"/>
      <c r="H245" s="30"/>
    </row>
    <row r="246" spans="1:8" x14ac:dyDescent="0.2">
      <c r="D246" s="30"/>
      <c r="E246" s="30"/>
      <c r="F246" s="30"/>
      <c r="G246" s="30"/>
      <c r="H246" s="30"/>
    </row>
    <row r="247" spans="1:8" x14ac:dyDescent="0.2">
      <c r="D247" s="30"/>
      <c r="E247" s="30"/>
      <c r="H247" s="30"/>
    </row>
    <row r="248" spans="1:8" x14ac:dyDescent="0.2">
      <c r="D248" s="30"/>
      <c r="E248" s="30"/>
      <c r="H248" s="30"/>
    </row>
    <row r="249" spans="1:8" x14ac:dyDescent="0.2">
      <c r="E249" s="49"/>
      <c r="F249" s="49"/>
      <c r="G249" s="49"/>
    </row>
  </sheetData>
  <mergeCells count="8">
    <mergeCell ref="A241:D241"/>
    <mergeCell ref="A242:D242"/>
    <mergeCell ref="A11:G11"/>
    <mergeCell ref="A13:A14"/>
    <mergeCell ref="B13:B14"/>
    <mergeCell ref="C13:C14"/>
    <mergeCell ref="D13:D14"/>
    <mergeCell ref="E13:G13"/>
  </mergeCells>
  <pageMargins left="1.1811023622047245" right="0.39370078740157483" top="0.78740157480314965" bottom="0.78740157480314965" header="0.51181102362204722" footer="0.51181102362204722"/>
  <pageSetup paperSize="9" scale="61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41"/>
  <sheetViews>
    <sheetView topLeftCell="A22" workbookViewId="0">
      <selection activeCell="E16" sqref="E16"/>
    </sheetView>
  </sheetViews>
  <sheetFormatPr defaultRowHeight="12.75" x14ac:dyDescent="0.2"/>
  <cols>
    <col min="1" max="1" width="35.5703125" customWidth="1"/>
    <col min="2" max="2" width="56.5703125" customWidth="1"/>
    <col min="3" max="3" width="18.28515625" customWidth="1"/>
    <col min="4" max="4" width="18.5703125" customWidth="1"/>
    <col min="5" max="5" width="16.85546875" customWidth="1"/>
  </cols>
  <sheetData>
    <row r="8" spans="1:6" ht="31.5" customHeight="1" x14ac:dyDescent="0.2"/>
    <row r="9" spans="1:6" ht="11.25" customHeight="1" x14ac:dyDescent="0.2"/>
    <row r="10" spans="1:6" s="53" customFormat="1" ht="42.75" customHeight="1" x14ac:dyDescent="0.2">
      <c r="A10" s="179" t="s">
        <v>294</v>
      </c>
      <c r="B10" s="179"/>
      <c r="C10" s="179"/>
      <c r="D10" s="179"/>
      <c r="E10" s="179"/>
    </row>
    <row r="11" spans="1:6" s="53" customFormat="1" ht="16.5" x14ac:dyDescent="0.25">
      <c r="E11" s="2" t="s">
        <v>246</v>
      </c>
    </row>
    <row r="12" spans="1:6" s="53" customFormat="1" ht="23.25" customHeight="1" x14ac:dyDescent="0.2">
      <c r="A12" s="180" t="s">
        <v>236</v>
      </c>
      <c r="B12" s="180" t="s">
        <v>295</v>
      </c>
      <c r="C12" s="182" t="s">
        <v>0</v>
      </c>
      <c r="D12" s="182"/>
      <c r="E12" s="182"/>
      <c r="F12" s="85"/>
    </row>
    <row r="13" spans="1:6" s="53" customFormat="1" ht="45" customHeight="1" x14ac:dyDescent="0.2">
      <c r="A13" s="181"/>
      <c r="B13" s="181"/>
      <c r="C13" s="86" t="s">
        <v>80</v>
      </c>
      <c r="D13" s="86" t="s">
        <v>81</v>
      </c>
      <c r="E13" s="86" t="s">
        <v>247</v>
      </c>
      <c r="F13" s="85"/>
    </row>
    <row r="14" spans="1:6" s="53" customFormat="1" ht="39.75" customHeight="1" x14ac:dyDescent="0.2">
      <c r="A14" s="87" t="s">
        <v>296</v>
      </c>
      <c r="B14" s="88" t="s">
        <v>297</v>
      </c>
      <c r="C14" s="89">
        <f>C28-C24</f>
        <v>7840426.4300000072</v>
      </c>
      <c r="D14" s="89">
        <f t="shared" ref="D14:E14" si="0">D20+D15+D18</f>
        <v>0</v>
      </c>
      <c r="E14" s="89">
        <f t="shared" si="0"/>
        <v>0</v>
      </c>
      <c r="F14" s="85"/>
    </row>
    <row r="15" spans="1:6" s="53" customFormat="1" ht="39.75" customHeight="1" x14ac:dyDescent="0.2">
      <c r="A15" s="90" t="s">
        <v>298</v>
      </c>
      <c r="B15" s="91" t="s">
        <v>299</v>
      </c>
      <c r="C15" s="89">
        <f>C16</f>
        <v>7000000</v>
      </c>
      <c r="D15" s="89">
        <f t="shared" ref="D15:E16" si="1">D16</f>
        <v>0</v>
      </c>
      <c r="E15" s="89">
        <f t="shared" si="1"/>
        <v>0</v>
      </c>
      <c r="F15" s="85"/>
    </row>
    <row r="16" spans="1:6" s="53" customFormat="1" ht="39.75" customHeight="1" x14ac:dyDescent="0.2">
      <c r="A16" s="11" t="s">
        <v>300</v>
      </c>
      <c r="B16" s="69" t="s">
        <v>301</v>
      </c>
      <c r="C16" s="92">
        <f>C17</f>
        <v>7000000</v>
      </c>
      <c r="D16" s="93">
        <f t="shared" si="1"/>
        <v>0</v>
      </c>
      <c r="E16" s="93">
        <v>0</v>
      </c>
      <c r="F16" s="85"/>
    </row>
    <row r="17" spans="1:6" s="53" customFormat="1" ht="55.5" customHeight="1" x14ac:dyDescent="0.2">
      <c r="A17" s="94" t="s">
        <v>302</v>
      </c>
      <c r="B17" s="69" t="s">
        <v>303</v>
      </c>
      <c r="C17" s="92">
        <v>7000000</v>
      </c>
      <c r="D17" s="93">
        <v>0</v>
      </c>
      <c r="E17" s="93">
        <v>0</v>
      </c>
      <c r="F17" s="85"/>
    </row>
    <row r="18" spans="1:6" s="53" customFormat="1" ht="39.75" customHeight="1" x14ac:dyDescent="0.2">
      <c r="A18" s="11" t="s">
        <v>304</v>
      </c>
      <c r="B18" s="69" t="s">
        <v>305</v>
      </c>
      <c r="C18" s="92">
        <f>C19</f>
        <v>0</v>
      </c>
      <c r="D18" s="93">
        <f>D19</f>
        <v>-7000000</v>
      </c>
      <c r="E18" s="93">
        <v>0</v>
      </c>
      <c r="F18" s="85"/>
    </row>
    <row r="19" spans="1:6" s="53" customFormat="1" ht="56.25" customHeight="1" x14ac:dyDescent="0.2">
      <c r="A19" s="94" t="s">
        <v>306</v>
      </c>
      <c r="B19" s="69" t="s">
        <v>307</v>
      </c>
      <c r="C19" s="92">
        <v>0</v>
      </c>
      <c r="D19" s="93">
        <v>-7000000</v>
      </c>
      <c r="E19" s="93">
        <v>0</v>
      </c>
      <c r="F19" s="85"/>
    </row>
    <row r="20" spans="1:6" s="53" customFormat="1" ht="37.5" customHeight="1" x14ac:dyDescent="0.2">
      <c r="A20" s="95" t="s">
        <v>308</v>
      </c>
      <c r="B20" s="96" t="s">
        <v>237</v>
      </c>
      <c r="C20" s="93">
        <f>C25-C21</f>
        <v>7840426.4300000072</v>
      </c>
      <c r="D20" s="93">
        <f t="shared" ref="D20:E20" si="2">D21-D25</f>
        <v>7000000</v>
      </c>
      <c r="E20" s="93">
        <f t="shared" si="2"/>
        <v>0</v>
      </c>
      <c r="F20" s="85"/>
    </row>
    <row r="21" spans="1:6" s="53" customFormat="1" ht="18.75" customHeight="1" x14ac:dyDescent="0.2">
      <c r="A21" s="97" t="s">
        <v>309</v>
      </c>
      <c r="B21" s="98" t="s">
        <v>238</v>
      </c>
      <c r="C21" s="93">
        <f>C24</f>
        <v>109096090.86</v>
      </c>
      <c r="D21" s="93">
        <f>D24</f>
        <v>127036447.34999999</v>
      </c>
      <c r="E21" s="93">
        <f>E24</f>
        <v>93718164.939999998</v>
      </c>
      <c r="F21" s="85"/>
    </row>
    <row r="22" spans="1:6" s="53" customFormat="1" ht="23.25" customHeight="1" x14ac:dyDescent="0.2">
      <c r="A22" s="95" t="s">
        <v>310</v>
      </c>
      <c r="B22" s="96" t="s">
        <v>239</v>
      </c>
      <c r="C22" s="93">
        <f>C24</f>
        <v>109096090.86</v>
      </c>
      <c r="D22" s="93">
        <f>D24</f>
        <v>127036447.34999999</v>
      </c>
      <c r="E22" s="93">
        <f>E24</f>
        <v>93718164.939999998</v>
      </c>
      <c r="F22" s="85"/>
    </row>
    <row r="23" spans="1:6" s="53" customFormat="1" ht="36.75" customHeight="1" x14ac:dyDescent="0.2">
      <c r="A23" s="95" t="s">
        <v>311</v>
      </c>
      <c r="B23" s="96" t="s">
        <v>240</v>
      </c>
      <c r="C23" s="93">
        <f>C24</f>
        <v>109096090.86</v>
      </c>
      <c r="D23" s="93">
        <f>D24</f>
        <v>127036447.34999999</v>
      </c>
      <c r="E23" s="93">
        <f>E24</f>
        <v>93718164.939999998</v>
      </c>
      <c r="F23" s="85"/>
    </row>
    <row r="24" spans="1:6" s="53" customFormat="1" ht="35.25" customHeight="1" x14ac:dyDescent="0.2">
      <c r="A24" s="95" t="s">
        <v>312</v>
      </c>
      <c r="B24" s="96" t="s">
        <v>241</v>
      </c>
      <c r="C24" s="93">
        <v>109096090.86</v>
      </c>
      <c r="D24" s="93">
        <v>127036447.34999999</v>
      </c>
      <c r="E24" s="93">
        <v>93718164.939999998</v>
      </c>
      <c r="F24" s="85"/>
    </row>
    <row r="25" spans="1:6" s="53" customFormat="1" ht="23.25" customHeight="1" x14ac:dyDescent="0.2">
      <c r="A25" s="95" t="s">
        <v>313</v>
      </c>
      <c r="B25" s="96" t="s">
        <v>242</v>
      </c>
      <c r="C25" s="93">
        <f>C28</f>
        <v>116936517.29000001</v>
      </c>
      <c r="D25" s="93">
        <f>D28</f>
        <v>120036447.34999999</v>
      </c>
      <c r="E25" s="93">
        <f>E28</f>
        <v>93718164.939999998</v>
      </c>
      <c r="F25" s="85"/>
    </row>
    <row r="26" spans="1:6" s="53" customFormat="1" ht="23.25" customHeight="1" x14ac:dyDescent="0.2">
      <c r="A26" s="95" t="s">
        <v>314</v>
      </c>
      <c r="B26" s="96" t="s">
        <v>243</v>
      </c>
      <c r="C26" s="93">
        <f>C28</f>
        <v>116936517.29000001</v>
      </c>
      <c r="D26" s="93">
        <f>D28</f>
        <v>120036447.34999999</v>
      </c>
      <c r="E26" s="93">
        <f>E28</f>
        <v>93718164.939999998</v>
      </c>
      <c r="F26" s="85"/>
    </row>
    <row r="27" spans="1:6" s="53" customFormat="1" ht="34.5" customHeight="1" x14ac:dyDescent="0.2">
      <c r="A27" s="95" t="s">
        <v>334</v>
      </c>
      <c r="B27" s="96" t="s">
        <v>244</v>
      </c>
      <c r="C27" s="93">
        <f>C28</f>
        <v>116936517.29000001</v>
      </c>
      <c r="D27" s="93">
        <f>D28</f>
        <v>120036447.34999999</v>
      </c>
      <c r="E27" s="93">
        <f>E28</f>
        <v>93718164.939999998</v>
      </c>
      <c r="F27" s="85"/>
    </row>
    <row r="28" spans="1:6" s="53" customFormat="1" ht="35.25" customHeight="1" x14ac:dyDescent="0.2">
      <c r="A28" s="95" t="s">
        <v>315</v>
      </c>
      <c r="B28" s="96" t="s">
        <v>245</v>
      </c>
      <c r="C28" s="93">
        <v>116936517.29000001</v>
      </c>
      <c r="D28" s="93">
        <v>120036447.34999999</v>
      </c>
      <c r="E28" s="93">
        <v>93718164.939999998</v>
      </c>
      <c r="F28" s="85"/>
    </row>
    <row r="29" spans="1:6" x14ac:dyDescent="0.2">
      <c r="A29" s="99"/>
      <c r="B29" s="99"/>
      <c r="C29" s="99"/>
      <c r="D29" s="99"/>
      <c r="E29" s="99"/>
      <c r="F29" s="99"/>
    </row>
    <row r="30" spans="1:6" s="53" customFormat="1" ht="63" customHeight="1" x14ac:dyDescent="0.3">
      <c r="A30" s="183"/>
      <c r="B30" s="183"/>
      <c r="C30" s="183"/>
    </row>
    <row r="31" spans="1:6" s="53" customFormat="1" ht="18.75" x14ac:dyDescent="0.3">
      <c r="C31" s="56"/>
    </row>
    <row r="32" spans="1:6" s="53" customFormat="1" ht="18.75" x14ac:dyDescent="0.3">
      <c r="C32" s="56"/>
    </row>
    <row r="33" spans="1:3" s="53" customFormat="1" ht="18.75" x14ac:dyDescent="0.3">
      <c r="C33" s="56"/>
    </row>
    <row r="34" spans="1:3" s="53" customFormat="1" ht="18.75" x14ac:dyDescent="0.3">
      <c r="C34" s="56"/>
    </row>
    <row r="35" spans="1:3" s="53" customFormat="1" ht="18.75" x14ac:dyDescent="0.3">
      <c r="C35" s="56"/>
    </row>
    <row r="36" spans="1:3" s="53" customFormat="1" ht="18.75" x14ac:dyDescent="0.3">
      <c r="A36" s="56"/>
      <c r="B36" s="56"/>
      <c r="C36" s="56"/>
    </row>
    <row r="37" spans="1:3" s="53" customFormat="1" ht="18.75" x14ac:dyDescent="0.3">
      <c r="A37" s="56"/>
      <c r="B37" s="56"/>
      <c r="C37" s="56"/>
    </row>
    <row r="38" spans="1:3" s="53" customFormat="1" ht="18.75" x14ac:dyDescent="0.3">
      <c r="A38" s="178"/>
      <c r="B38" s="178"/>
      <c r="C38" s="178"/>
    </row>
    <row r="39" spans="1:3" s="53" customFormat="1" ht="18.75" x14ac:dyDescent="0.3">
      <c r="A39" s="56"/>
      <c r="B39" s="56"/>
      <c r="C39" s="56"/>
    </row>
    <row r="40" spans="1:3" s="53" customFormat="1" ht="18.75" x14ac:dyDescent="0.3">
      <c r="A40" s="56"/>
      <c r="B40" s="56"/>
      <c r="C40" s="56"/>
    </row>
    <row r="41" spans="1:3" s="53" customFormat="1" ht="18.75" x14ac:dyDescent="0.3">
      <c r="A41" s="178"/>
      <c r="B41" s="178"/>
      <c r="C41" s="178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 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2020-12-28T08:32:28Z</cp:lastPrinted>
  <dcterms:created xsi:type="dcterms:W3CDTF">1996-10-08T23:32:33Z</dcterms:created>
  <dcterms:modified xsi:type="dcterms:W3CDTF">2020-12-29T10:00:57Z</dcterms:modified>
</cp:coreProperties>
</file>